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 defaultThemeVersion="124226"/>
  <bookViews>
    <workbookView xWindow="240" yWindow="105" windowWidth="14805" windowHeight="7530" tabRatio="645"/>
  </bookViews>
  <sheets>
    <sheet name="当前" sheetId="13" r:id="rId1"/>
    <sheet name="空" sheetId="9" r:id="rId2"/>
    <sheet name="Sheet1" sheetId="53" r:id="rId3"/>
    <sheet name="Sheet2" sheetId="57" r:id="rId4"/>
    <sheet name="1111" sheetId="64" r:id="rId5"/>
    <sheet name="Sheet3" sheetId="70" r:id="rId6"/>
    <sheet name="20190223" sheetId="76" r:id="rId7"/>
    <sheet name="20190306" sheetId="77" r:id="rId8"/>
    <sheet name="20190310" sheetId="78" r:id="rId9"/>
    <sheet name="20190323" sheetId="79" r:id="rId10"/>
    <sheet name="20190405" sheetId="80" r:id="rId11"/>
    <sheet name="20190410" sheetId="81" r:id="rId12"/>
  </sheets>
  <calcPr calcId="144525" calcOnSave="0"/>
</workbook>
</file>

<file path=xl/calcChain.xml><?xml version="1.0" encoding="utf-8"?>
<calcChain xmlns="http://schemas.openxmlformats.org/spreadsheetml/2006/main">
  <c r="C68" i="13" l="1"/>
  <c r="C67" i="13"/>
  <c r="C66" i="13"/>
  <c r="C65" i="13"/>
  <c r="B64" i="81" l="1"/>
  <c r="C63" i="81"/>
  <c r="A63" i="81"/>
  <c r="C61" i="81"/>
  <c r="A61" i="81" s="1"/>
  <c r="C59" i="81"/>
  <c r="C64" i="81" s="1"/>
  <c r="A59" i="81"/>
  <c r="C54" i="81"/>
  <c r="B54" i="81"/>
  <c r="C53" i="81"/>
  <c r="A53" i="81"/>
  <c r="C51" i="81"/>
  <c r="A51" i="81"/>
  <c r="C49" i="81"/>
  <c r="A49" i="81"/>
  <c r="A54" i="81" s="1"/>
  <c r="B45" i="81"/>
  <c r="C44" i="81"/>
  <c r="A44" i="81" s="1"/>
  <c r="C42" i="81"/>
  <c r="A42" i="81"/>
  <c r="C40" i="81"/>
  <c r="C45" i="81" s="1"/>
  <c r="E33" i="81"/>
  <c r="D33" i="81"/>
  <c r="C33" i="81"/>
  <c r="E31" i="81"/>
  <c r="B31" i="81"/>
  <c r="D31" i="81" s="1"/>
  <c r="E29" i="81"/>
  <c r="D29" i="81"/>
  <c r="E27" i="81"/>
  <c r="D27" i="81"/>
  <c r="C27" i="81"/>
  <c r="E25" i="81"/>
  <c r="D25" i="81" s="1"/>
  <c r="E23" i="81"/>
  <c r="D23" i="81" s="1"/>
  <c r="E21" i="81"/>
  <c r="D21" i="81" s="1"/>
  <c r="E19" i="81"/>
  <c r="E35" i="81" s="1"/>
  <c r="C19" i="81"/>
  <c r="C35" i="81" s="1"/>
  <c r="E17" i="81"/>
  <c r="D17" i="81"/>
  <c r="C16" i="81"/>
  <c r="B16" i="81"/>
  <c r="E15" i="81"/>
  <c r="D15" i="81"/>
  <c r="E13" i="81"/>
  <c r="D13" i="81"/>
  <c r="E11" i="81"/>
  <c r="D11" i="81"/>
  <c r="E9" i="81"/>
  <c r="D9" i="81"/>
  <c r="E7" i="81"/>
  <c r="D7" i="81"/>
  <c r="E5" i="81"/>
  <c r="D5" i="81"/>
  <c r="E3" i="81"/>
  <c r="E16" i="81" s="1"/>
  <c r="D3" i="81"/>
  <c r="D16" i="81" s="1"/>
  <c r="K37" i="81" l="1"/>
  <c r="A64" i="81"/>
  <c r="B35" i="81"/>
  <c r="D19" i="81"/>
  <c r="D35" i="81" s="1"/>
  <c r="K39" i="81" s="1"/>
  <c r="K38" i="81" s="1"/>
  <c r="N38" i="81" s="1"/>
  <c r="A40" i="81"/>
  <c r="A45" i="81" s="1"/>
  <c r="N37" i="81" s="1"/>
  <c r="B64" i="80"/>
  <c r="C63" i="80"/>
  <c r="A63" i="80"/>
  <c r="C61" i="80"/>
  <c r="A61" i="80" s="1"/>
  <c r="C59" i="80"/>
  <c r="A59" i="80"/>
  <c r="A64" i="80" s="1"/>
  <c r="C54" i="80"/>
  <c r="B54" i="80"/>
  <c r="C53" i="80"/>
  <c r="A53" i="80"/>
  <c r="C51" i="80"/>
  <c r="A51" i="80"/>
  <c r="C49" i="80"/>
  <c r="A49" i="80"/>
  <c r="A54" i="80" s="1"/>
  <c r="B45" i="80"/>
  <c r="C44" i="80"/>
  <c r="A44" i="80" s="1"/>
  <c r="C42" i="80"/>
  <c r="A42" i="80"/>
  <c r="C40" i="80"/>
  <c r="C45" i="80" s="1"/>
  <c r="E33" i="80"/>
  <c r="D33" i="80"/>
  <c r="C33" i="80"/>
  <c r="E31" i="80"/>
  <c r="B31" i="80"/>
  <c r="D31" i="80" s="1"/>
  <c r="E29" i="80"/>
  <c r="D29" i="80"/>
  <c r="E27" i="80"/>
  <c r="D27" i="80"/>
  <c r="C27" i="80"/>
  <c r="E25" i="80"/>
  <c r="D25" i="80"/>
  <c r="E23" i="80"/>
  <c r="D23" i="80" s="1"/>
  <c r="E21" i="80"/>
  <c r="D21" i="80"/>
  <c r="E19" i="80"/>
  <c r="E35" i="80" s="1"/>
  <c r="C19" i="80"/>
  <c r="C35" i="80" s="1"/>
  <c r="E17" i="80"/>
  <c r="D17" i="80"/>
  <c r="C16" i="80"/>
  <c r="B16" i="80"/>
  <c r="E15" i="80"/>
  <c r="D15" i="80"/>
  <c r="E13" i="80"/>
  <c r="D13" i="80"/>
  <c r="E11" i="80"/>
  <c r="D11" i="80"/>
  <c r="E9" i="80"/>
  <c r="D9" i="80"/>
  <c r="E7" i="80"/>
  <c r="D7" i="80"/>
  <c r="E5" i="80"/>
  <c r="D5" i="80"/>
  <c r="E3" i="80"/>
  <c r="E16" i="80" s="1"/>
  <c r="D3" i="80"/>
  <c r="D16" i="80" s="1"/>
  <c r="K37" i="80" l="1"/>
  <c r="C64" i="80"/>
  <c r="B35" i="80"/>
  <c r="D19" i="80"/>
  <c r="D35" i="80" s="1"/>
  <c r="K39" i="80" s="1"/>
  <c r="K38" i="80" s="1"/>
  <c r="N38" i="80" s="1"/>
  <c r="A40" i="80"/>
  <c r="A45" i="80" s="1"/>
  <c r="N37" i="80" s="1"/>
  <c r="E33" i="13"/>
  <c r="B64" i="79" l="1"/>
  <c r="C63" i="79"/>
  <c r="A63" i="79" s="1"/>
  <c r="C61" i="79"/>
  <c r="A61" i="79"/>
  <c r="C59" i="79"/>
  <c r="C64" i="79" s="1"/>
  <c r="B54" i="79"/>
  <c r="C53" i="79"/>
  <c r="A53" i="79" s="1"/>
  <c r="C51" i="79"/>
  <c r="A51" i="79"/>
  <c r="C49" i="79"/>
  <c r="C54" i="79" s="1"/>
  <c r="B45" i="79"/>
  <c r="C44" i="79"/>
  <c r="A44" i="79"/>
  <c r="C42" i="79"/>
  <c r="A42" i="79" s="1"/>
  <c r="A45" i="79" s="1"/>
  <c r="C40" i="79"/>
  <c r="A40" i="79"/>
  <c r="B35" i="79"/>
  <c r="K37" i="79" s="1"/>
  <c r="E33" i="79"/>
  <c r="C33" i="79"/>
  <c r="D33" i="79" s="1"/>
  <c r="E31" i="79"/>
  <c r="D31" i="79" s="1"/>
  <c r="B31" i="79"/>
  <c r="E29" i="79"/>
  <c r="D29" i="79"/>
  <c r="E27" i="79"/>
  <c r="C27" i="79"/>
  <c r="D27" i="79" s="1"/>
  <c r="E25" i="79"/>
  <c r="D25" i="79" s="1"/>
  <c r="E23" i="79"/>
  <c r="D23" i="79"/>
  <c r="E21" i="79"/>
  <c r="E35" i="79" s="1"/>
  <c r="E19" i="79"/>
  <c r="C19" i="79"/>
  <c r="C35" i="79" s="1"/>
  <c r="E17" i="79"/>
  <c r="D17" i="79" s="1"/>
  <c r="C16" i="79"/>
  <c r="B16" i="79"/>
  <c r="E15" i="79"/>
  <c r="D15" i="79"/>
  <c r="E13" i="79"/>
  <c r="D13" i="79" s="1"/>
  <c r="E11" i="79"/>
  <c r="D11" i="79"/>
  <c r="E9" i="79"/>
  <c r="D9" i="79" s="1"/>
  <c r="E7" i="79"/>
  <c r="D7" i="79"/>
  <c r="E5" i="79"/>
  <c r="D5" i="79" s="1"/>
  <c r="E3" i="79"/>
  <c r="E16" i="79" s="1"/>
  <c r="D3" i="79"/>
  <c r="D16" i="79" l="1"/>
  <c r="D19" i="79"/>
  <c r="D35" i="79" s="1"/>
  <c r="C45" i="79"/>
  <c r="A49" i="79"/>
  <c r="A54" i="79" s="1"/>
  <c r="N37" i="79" s="1"/>
  <c r="D21" i="79"/>
  <c r="A59" i="79"/>
  <c r="A64" i="79" s="1"/>
  <c r="C59" i="13"/>
  <c r="K39" i="79" l="1"/>
  <c r="K38" i="79" s="1"/>
  <c r="N38" i="79" s="1"/>
  <c r="B64" i="78"/>
  <c r="C63" i="78"/>
  <c r="A63" i="78" s="1"/>
  <c r="C61" i="78"/>
  <c r="A61" i="78"/>
  <c r="C59" i="78"/>
  <c r="C64" i="78" s="1"/>
  <c r="B54" i="78"/>
  <c r="C53" i="78"/>
  <c r="A53" i="78"/>
  <c r="C51" i="78"/>
  <c r="C54" i="78" s="1"/>
  <c r="A51" i="78"/>
  <c r="A54" i="78" s="1"/>
  <c r="C49" i="78"/>
  <c r="A49" i="78"/>
  <c r="B45" i="78"/>
  <c r="C44" i="78"/>
  <c r="A44" i="78"/>
  <c r="C42" i="78"/>
  <c r="A42" i="78" s="1"/>
  <c r="C40" i="78"/>
  <c r="A40" i="78"/>
  <c r="B35" i="78"/>
  <c r="K37" i="78" s="1"/>
  <c r="E33" i="78"/>
  <c r="C33" i="78"/>
  <c r="D33" i="78" s="1"/>
  <c r="E31" i="78"/>
  <c r="B31" i="78"/>
  <c r="D31" i="78" s="1"/>
  <c r="E29" i="78"/>
  <c r="D29" i="78"/>
  <c r="E27" i="78"/>
  <c r="C27" i="78"/>
  <c r="D27" i="78" s="1"/>
  <c r="E25" i="78"/>
  <c r="D25" i="78" s="1"/>
  <c r="E23" i="78"/>
  <c r="D23" i="78"/>
  <c r="E21" i="78"/>
  <c r="D21" i="78" s="1"/>
  <c r="E19" i="78"/>
  <c r="E35" i="78" s="1"/>
  <c r="C19" i="78"/>
  <c r="C35" i="78" s="1"/>
  <c r="E17" i="78"/>
  <c r="D17" i="78"/>
  <c r="C16" i="78"/>
  <c r="B16" i="78"/>
  <c r="E15" i="78"/>
  <c r="D15" i="78"/>
  <c r="E13" i="78"/>
  <c r="D13" i="78"/>
  <c r="E11" i="78"/>
  <c r="D11" i="78"/>
  <c r="E9" i="78"/>
  <c r="D9" i="78"/>
  <c r="E7" i="78"/>
  <c r="D7" i="78"/>
  <c r="E5" i="78"/>
  <c r="D5" i="78"/>
  <c r="E3" i="78"/>
  <c r="E16" i="78" s="1"/>
  <c r="D3" i="78"/>
  <c r="D16" i="78" s="1"/>
  <c r="A45" i="78" l="1"/>
  <c r="D19" i="78"/>
  <c r="D35" i="78" s="1"/>
  <c r="K39" i="78" s="1"/>
  <c r="K38" i="78" s="1"/>
  <c r="C45" i="78"/>
  <c r="A59" i="78"/>
  <c r="A64" i="78" s="1"/>
  <c r="C64" i="77"/>
  <c r="B64" i="77"/>
  <c r="C63" i="77"/>
  <c r="A63" i="77"/>
  <c r="C61" i="77"/>
  <c r="A61" i="77"/>
  <c r="C59" i="77"/>
  <c r="A59" i="77"/>
  <c r="A64" i="77" s="1"/>
  <c r="B54" i="77"/>
  <c r="C53" i="77"/>
  <c r="A53" i="77" s="1"/>
  <c r="C51" i="77"/>
  <c r="A51" i="77" s="1"/>
  <c r="C49" i="77"/>
  <c r="C54" i="77" s="1"/>
  <c r="C45" i="77"/>
  <c r="B45" i="77"/>
  <c r="C44" i="77"/>
  <c r="A44" i="77"/>
  <c r="C42" i="77"/>
  <c r="A42" i="77"/>
  <c r="C40" i="77"/>
  <c r="A40" i="77"/>
  <c r="A45" i="77" s="1"/>
  <c r="E33" i="77"/>
  <c r="C33" i="77"/>
  <c r="D33" i="77" s="1"/>
  <c r="E31" i="77"/>
  <c r="D31" i="77"/>
  <c r="B31" i="77"/>
  <c r="B35" i="77" s="1"/>
  <c r="E29" i="77"/>
  <c r="D29" i="77" s="1"/>
  <c r="E27" i="77"/>
  <c r="E35" i="77" s="1"/>
  <c r="C27" i="77"/>
  <c r="D27" i="77" s="1"/>
  <c r="E25" i="77"/>
  <c r="D25" i="77"/>
  <c r="E23" i="77"/>
  <c r="D23" i="77"/>
  <c r="E21" i="77"/>
  <c r="D21" i="77"/>
  <c r="E19" i="77"/>
  <c r="D19" i="77"/>
  <c r="D35" i="77" s="1"/>
  <c r="C19" i="77"/>
  <c r="E17" i="77"/>
  <c r="D17" i="77" s="1"/>
  <c r="C16" i="77"/>
  <c r="B16" i="77"/>
  <c r="E15" i="77"/>
  <c r="D15" i="77" s="1"/>
  <c r="E13" i="77"/>
  <c r="D13" i="77" s="1"/>
  <c r="E11" i="77"/>
  <c r="D11" i="77" s="1"/>
  <c r="E9" i="77"/>
  <c r="D9" i="77" s="1"/>
  <c r="E7" i="77"/>
  <c r="D7" i="77" s="1"/>
  <c r="E5" i="77"/>
  <c r="D5" i="77" s="1"/>
  <c r="E3" i="77"/>
  <c r="E16" i="77" s="1"/>
  <c r="N38" i="78" l="1"/>
  <c r="N37" i="78"/>
  <c r="K37" i="77"/>
  <c r="D3" i="77"/>
  <c r="D16" i="77" s="1"/>
  <c r="K39" i="77" s="1"/>
  <c r="K38" i="77" s="1"/>
  <c r="C35" i="77"/>
  <c r="A49" i="77"/>
  <c r="A54" i="77" s="1"/>
  <c r="N37" i="77" s="1"/>
  <c r="C59" i="76"/>
  <c r="C61" i="76"/>
  <c r="C63" i="76"/>
  <c r="C64" i="76"/>
  <c r="B64" i="76"/>
  <c r="A59" i="76"/>
  <c r="A61" i="76"/>
  <c r="A63" i="76"/>
  <c r="A64" i="76"/>
  <c r="C49" i="76"/>
  <c r="C51" i="76"/>
  <c r="C53" i="76"/>
  <c r="C54" i="76"/>
  <c r="B54" i="76"/>
  <c r="A49" i="76"/>
  <c r="A51" i="76"/>
  <c r="A53" i="76"/>
  <c r="A54" i="76"/>
  <c r="C40" i="76"/>
  <c r="C42" i="76"/>
  <c r="C44" i="76"/>
  <c r="C45" i="76"/>
  <c r="B45" i="76"/>
  <c r="A40" i="76"/>
  <c r="A42" i="76"/>
  <c r="A44" i="76"/>
  <c r="A45" i="76"/>
  <c r="E3" i="76"/>
  <c r="D3" i="76"/>
  <c r="E5" i="76"/>
  <c r="D5" i="76"/>
  <c r="E7" i="76"/>
  <c r="D7" i="76"/>
  <c r="E9" i="76"/>
  <c r="D9" i="76"/>
  <c r="E11" i="76"/>
  <c r="D11" i="76"/>
  <c r="E13" i="76"/>
  <c r="D13" i="76"/>
  <c r="E15" i="76"/>
  <c r="D15" i="76"/>
  <c r="D16" i="76"/>
  <c r="C19" i="76"/>
  <c r="E19" i="76"/>
  <c r="D19" i="76"/>
  <c r="E21" i="76"/>
  <c r="D21" i="76"/>
  <c r="E23" i="76"/>
  <c r="D23" i="76"/>
  <c r="E25" i="76"/>
  <c r="D25" i="76"/>
  <c r="C27" i="76"/>
  <c r="E27" i="76"/>
  <c r="D27" i="76"/>
  <c r="E29" i="76"/>
  <c r="D29" i="76"/>
  <c r="B31" i="76"/>
  <c r="E31" i="76"/>
  <c r="D31" i="76"/>
  <c r="C33" i="76"/>
  <c r="E33" i="76"/>
  <c r="D33" i="76"/>
  <c r="D35" i="76"/>
  <c r="K39" i="76"/>
  <c r="B16" i="76"/>
  <c r="B35" i="76"/>
  <c r="K37" i="76"/>
  <c r="K38" i="76"/>
  <c r="N37" i="76"/>
  <c r="N38" i="76"/>
  <c r="E35" i="76"/>
  <c r="C35" i="76"/>
  <c r="E17" i="76"/>
  <c r="D17" i="76"/>
  <c r="E16" i="76"/>
  <c r="C16" i="76"/>
  <c r="C19" i="13"/>
  <c r="C27" i="13"/>
  <c r="E11" i="13"/>
  <c r="D11" i="13" s="1"/>
  <c r="C59" i="64"/>
  <c r="C61" i="64"/>
  <c r="C63" i="64"/>
  <c r="C64" i="64"/>
  <c r="B64" i="64"/>
  <c r="A59" i="64"/>
  <c r="A61" i="64"/>
  <c r="A63" i="64"/>
  <c r="A64" i="64"/>
  <c r="C49" i="64"/>
  <c r="C51" i="64"/>
  <c r="C53" i="64"/>
  <c r="C54" i="64"/>
  <c r="B54" i="64"/>
  <c r="A49" i="64"/>
  <c r="A51" i="64"/>
  <c r="A53" i="64"/>
  <c r="A54" i="64"/>
  <c r="C40" i="64"/>
  <c r="C42" i="64"/>
  <c r="C44" i="64"/>
  <c r="C45" i="64"/>
  <c r="B45" i="64"/>
  <c r="A40" i="64"/>
  <c r="A42" i="64"/>
  <c r="A44" i="64"/>
  <c r="A45" i="64"/>
  <c r="E3" i="64"/>
  <c r="D3" i="64"/>
  <c r="E5" i="64"/>
  <c r="D5" i="64"/>
  <c r="E7" i="64"/>
  <c r="D7" i="64"/>
  <c r="E9" i="64"/>
  <c r="D9" i="64"/>
  <c r="E11" i="64"/>
  <c r="D11" i="64"/>
  <c r="E13" i="64"/>
  <c r="D13" i="64"/>
  <c r="E15" i="64"/>
  <c r="D15" i="64"/>
  <c r="D16" i="64"/>
  <c r="C19" i="64"/>
  <c r="E19" i="64"/>
  <c r="D19" i="64"/>
  <c r="E21" i="64"/>
  <c r="D21" i="64"/>
  <c r="E23" i="64"/>
  <c r="D23" i="64"/>
  <c r="E25" i="64"/>
  <c r="D25" i="64"/>
  <c r="E27" i="64"/>
  <c r="D27" i="64"/>
  <c r="E29" i="64"/>
  <c r="D29" i="64"/>
  <c r="B31" i="64"/>
  <c r="E31" i="64"/>
  <c r="D31" i="64"/>
  <c r="C33" i="64"/>
  <c r="E33" i="64"/>
  <c r="D33" i="64"/>
  <c r="D35" i="64"/>
  <c r="K39" i="64"/>
  <c r="B16" i="64"/>
  <c r="B35" i="64"/>
  <c r="K37" i="64"/>
  <c r="K38" i="64"/>
  <c r="N37" i="64"/>
  <c r="N38" i="64"/>
  <c r="E35" i="64"/>
  <c r="C35" i="64"/>
  <c r="E17" i="64"/>
  <c r="D17" i="64"/>
  <c r="E16" i="64"/>
  <c r="C16" i="64"/>
  <c r="E17" i="13"/>
  <c r="C16" i="13"/>
  <c r="E23" i="13"/>
  <c r="D23" i="13" s="1"/>
  <c r="E27" i="13"/>
  <c r="E19" i="13"/>
  <c r="E21" i="13"/>
  <c r="D21" i="13" s="1"/>
  <c r="E25" i="13"/>
  <c r="D25" i="13" s="1"/>
  <c r="E31" i="13"/>
  <c r="E29" i="13"/>
  <c r="D29" i="13" s="1"/>
  <c r="B31" i="13"/>
  <c r="B35" i="13" s="1"/>
  <c r="C33" i="13"/>
  <c r="E5" i="13"/>
  <c r="E13" i="13"/>
  <c r="D13" i="13" s="1"/>
  <c r="E7" i="13"/>
  <c r="D7" i="13" s="1"/>
  <c r="E9" i="13"/>
  <c r="D9" i="13" s="1"/>
  <c r="E3" i="13"/>
  <c r="D3" i="13" s="1"/>
  <c r="E15" i="13"/>
  <c r="D15" i="13" s="1"/>
  <c r="B16" i="13"/>
  <c r="C51" i="13"/>
  <c r="A51" i="13"/>
  <c r="C40" i="13"/>
  <c r="C45" i="13" s="1"/>
  <c r="C44" i="13"/>
  <c r="A44" i="13"/>
  <c r="C42" i="13"/>
  <c r="A42" i="13"/>
  <c r="B64" i="13"/>
  <c r="C63" i="13"/>
  <c r="A63" i="13" s="1"/>
  <c r="C61" i="13"/>
  <c r="A61" i="13" s="1"/>
  <c r="A59" i="13"/>
  <c r="D17" i="13"/>
  <c r="C49" i="13"/>
  <c r="A49" i="13"/>
  <c r="B54" i="13"/>
  <c r="C53" i="13"/>
  <c r="A53" i="13"/>
  <c r="B45" i="13"/>
  <c r="A54" i="13"/>
  <c r="C54" i="13"/>
  <c r="A40" i="13" l="1"/>
  <c r="A45" i="13" s="1"/>
  <c r="D31" i="13"/>
  <c r="K37" i="13"/>
  <c r="A64" i="13"/>
  <c r="D19" i="13"/>
  <c r="C35" i="13"/>
  <c r="D27" i="13"/>
  <c r="E16" i="13"/>
  <c r="N38" i="77"/>
  <c r="D5" i="13"/>
  <c r="D16" i="13" s="1"/>
  <c r="C64" i="13"/>
  <c r="E35" i="13"/>
  <c r="D33" i="13"/>
  <c r="N37" i="13" l="1"/>
  <c r="D35" i="13"/>
  <c r="K39" i="13" s="1"/>
  <c r="K38" i="13" s="1"/>
  <c r="N38" i="13" l="1"/>
</calcChain>
</file>

<file path=xl/sharedStrings.xml><?xml version="1.0" encoding="utf-8"?>
<sst xmlns="http://schemas.openxmlformats.org/spreadsheetml/2006/main" count="1090" uniqueCount="184">
  <si>
    <t>额度</t>
    <phoneticPr fontId="1" type="noConversion"/>
  </si>
  <si>
    <t>剩余额度</t>
  </si>
  <si>
    <t>账单金额</t>
    <phoneticPr fontId="1" type="noConversion"/>
  </si>
  <si>
    <t>未出账单</t>
    <phoneticPr fontId="1" type="noConversion"/>
  </si>
  <si>
    <t>明细</t>
    <phoneticPr fontId="1" type="noConversion"/>
  </si>
  <si>
    <t>华夏(25)</t>
    <phoneticPr fontId="1" type="noConversion"/>
  </si>
  <si>
    <t>中行(26)</t>
    <phoneticPr fontId="1" type="noConversion"/>
  </si>
  <si>
    <t>民生(23)</t>
    <phoneticPr fontId="1" type="noConversion"/>
  </si>
  <si>
    <t>浦发(24)</t>
    <phoneticPr fontId="1" type="noConversion"/>
  </si>
  <si>
    <t>中信(10)</t>
    <phoneticPr fontId="1" type="noConversion"/>
  </si>
  <si>
    <t>平安(10)</t>
    <phoneticPr fontId="1" type="noConversion"/>
  </si>
  <si>
    <t>建行(10)</t>
    <phoneticPr fontId="1" type="noConversion"/>
  </si>
  <si>
    <t>12-17还款</t>
    <phoneticPr fontId="1" type="noConversion"/>
  </si>
  <si>
    <t>总</t>
    <phoneticPr fontId="1" type="noConversion"/>
  </si>
  <si>
    <t>活期</t>
    <phoneticPr fontId="1" type="noConversion"/>
  </si>
  <si>
    <t>定期</t>
    <phoneticPr fontId="1" type="noConversion"/>
  </si>
  <si>
    <t>明细</t>
    <phoneticPr fontId="1" type="noConversion"/>
  </si>
  <si>
    <t>农行琼(20)</t>
    <phoneticPr fontId="1" type="noConversion"/>
  </si>
  <si>
    <t>未统计</t>
    <phoneticPr fontId="8" type="noConversion"/>
  </si>
  <si>
    <t>乐享宝</t>
    <phoneticPr fontId="8" type="noConversion"/>
  </si>
  <si>
    <t>建行(10)</t>
    <phoneticPr fontId="1" type="noConversion"/>
  </si>
  <si>
    <t>兴业(10)</t>
    <phoneticPr fontId="1" type="noConversion"/>
  </si>
  <si>
    <t>兴业(25)</t>
    <phoneticPr fontId="1" type="noConversion"/>
  </si>
  <si>
    <t>加油2倍</t>
    <phoneticPr fontId="8" type="noConversion"/>
  </si>
  <si>
    <t>兴业(10)</t>
    <phoneticPr fontId="1" type="noConversion"/>
  </si>
  <si>
    <t>总额度</t>
    <phoneticPr fontId="8" type="noConversion"/>
  </si>
  <si>
    <t>剩余额度</t>
    <phoneticPr fontId="8" type="noConversion"/>
  </si>
  <si>
    <t>已用额度</t>
    <phoneticPr fontId="8" type="noConversion"/>
  </si>
  <si>
    <t>投资总额</t>
    <phoneticPr fontId="8" type="noConversion"/>
  </si>
  <si>
    <t>净资金</t>
    <phoneticPr fontId="8" type="noConversion"/>
  </si>
  <si>
    <t>2卡分开还</t>
    <phoneticPr fontId="1" type="noConversion"/>
  </si>
  <si>
    <t>分开还</t>
    <phoneticPr fontId="8" type="noConversion"/>
  </si>
  <si>
    <t>金</t>
    <phoneticPr fontId="8" type="noConversion"/>
  </si>
  <si>
    <t>10W</t>
    <phoneticPr fontId="8" type="noConversion"/>
  </si>
  <si>
    <t>双倍1W</t>
    <phoneticPr fontId="8" type="noConversion"/>
  </si>
  <si>
    <t>1号加油</t>
    <phoneticPr fontId="8" type="noConversion"/>
  </si>
  <si>
    <t>车友1105</t>
    <phoneticPr fontId="8" type="noConversion"/>
  </si>
  <si>
    <t>睿白1109</t>
    <phoneticPr fontId="8" type="noConversion"/>
  </si>
  <si>
    <t>A31兴行分开</t>
    <phoneticPr fontId="8" type="noConversion"/>
  </si>
  <si>
    <t>1号加油</t>
    <phoneticPr fontId="8" type="noConversion"/>
  </si>
  <si>
    <t>交通(22)</t>
    <phoneticPr fontId="1" type="noConversion"/>
  </si>
  <si>
    <t>邮政(24)</t>
    <phoneticPr fontId="1" type="noConversion"/>
  </si>
  <si>
    <t>交通(22)</t>
    <phoneticPr fontId="1" type="noConversion"/>
  </si>
  <si>
    <t>民生(23)</t>
    <phoneticPr fontId="1" type="noConversion"/>
  </si>
  <si>
    <t>中行</t>
    <phoneticPr fontId="8" type="noConversion"/>
  </si>
  <si>
    <t>中行白金</t>
    <phoneticPr fontId="8" type="noConversion"/>
  </si>
  <si>
    <t>历史余额</t>
    <phoneticPr fontId="8" type="noConversion"/>
  </si>
  <si>
    <t>汇丰(10)</t>
    <phoneticPr fontId="1" type="noConversion"/>
  </si>
  <si>
    <t>27-30</t>
    <phoneticPr fontId="8" type="noConversion"/>
  </si>
  <si>
    <t>渣打(5)</t>
    <phoneticPr fontId="1" type="noConversion"/>
  </si>
  <si>
    <t>自动还款</t>
    <phoneticPr fontId="8" type="noConversion"/>
  </si>
  <si>
    <t>兴业</t>
    <phoneticPr fontId="8" type="noConversion"/>
  </si>
  <si>
    <t>加油1000/1500</t>
    <phoneticPr fontId="8" type="noConversion"/>
  </si>
  <si>
    <t>加油1000/1000</t>
    <phoneticPr fontId="8" type="noConversion"/>
  </si>
  <si>
    <t>9笔199</t>
    <phoneticPr fontId="8" type="noConversion"/>
  </si>
  <si>
    <t>lb</t>
    <phoneticPr fontId="1" type="noConversion"/>
  </si>
  <si>
    <t>邮政</t>
    <phoneticPr fontId="8" type="noConversion"/>
  </si>
  <si>
    <t>腾讯/全币</t>
    <phoneticPr fontId="8" type="noConversion"/>
  </si>
  <si>
    <t>7W</t>
    <phoneticPr fontId="8" type="noConversion"/>
  </si>
  <si>
    <t>普/EMS/青春</t>
    <phoneticPr fontId="8" type="noConversion"/>
  </si>
  <si>
    <t>5W</t>
    <phoneticPr fontId="8" type="noConversion"/>
  </si>
  <si>
    <t>标准金</t>
    <phoneticPr fontId="8" type="noConversion"/>
  </si>
  <si>
    <t>1.5W</t>
    <phoneticPr fontId="8" type="noConversion"/>
  </si>
  <si>
    <t>2</t>
    <phoneticPr fontId="8" type="noConversion"/>
  </si>
  <si>
    <t>3</t>
    <phoneticPr fontId="8" type="noConversion"/>
  </si>
  <si>
    <t>4</t>
    <phoneticPr fontId="8" type="noConversion"/>
  </si>
  <si>
    <t>5</t>
    <phoneticPr fontId="8" type="noConversion"/>
  </si>
  <si>
    <t>6</t>
    <phoneticPr fontId="8" type="noConversion"/>
  </si>
  <si>
    <t>电影2888</t>
    <phoneticPr fontId="8" type="noConversion"/>
  </si>
  <si>
    <t>生宵/旅游</t>
    <phoneticPr fontId="8" type="noConversion"/>
  </si>
  <si>
    <t>悦享币</t>
    <phoneticPr fontId="8" type="noConversion"/>
  </si>
  <si>
    <t>加油1000/1500</t>
    <phoneticPr fontId="8" type="noConversion"/>
  </si>
  <si>
    <t>闪付1</t>
    <phoneticPr fontId="8" type="noConversion"/>
  </si>
  <si>
    <t>闪付2</t>
    <phoneticPr fontId="8" type="noConversion"/>
  </si>
  <si>
    <t>闪付3</t>
    <phoneticPr fontId="8" type="noConversion"/>
  </si>
  <si>
    <t>加油1000</t>
    <phoneticPr fontId="8" type="noConversion"/>
  </si>
  <si>
    <t>刷沃尔玛</t>
    <phoneticPr fontId="8" type="noConversion"/>
  </si>
  <si>
    <t>要满2888</t>
    <phoneticPr fontId="8" type="noConversion"/>
  </si>
  <si>
    <t>2号查</t>
    <phoneticPr fontId="8" type="noConversion"/>
  </si>
  <si>
    <t>闪付有积分?</t>
    <phoneticPr fontId="8" type="noConversion"/>
  </si>
  <si>
    <t>光大(25)</t>
    <phoneticPr fontId="1" type="noConversion"/>
  </si>
  <si>
    <t>次月13</t>
    <phoneticPr fontId="8" type="noConversion"/>
  </si>
  <si>
    <t>19号刷会员</t>
    <phoneticPr fontId="8" type="noConversion"/>
  </si>
  <si>
    <t>招商(10)</t>
    <phoneticPr fontId="1" type="noConversion"/>
  </si>
  <si>
    <t>早餐</t>
    <phoneticPr fontId="8" type="noConversion"/>
  </si>
  <si>
    <t>足浴</t>
    <phoneticPr fontId="8" type="noConversion"/>
  </si>
  <si>
    <t>13分开还</t>
    <phoneticPr fontId="8" type="noConversion"/>
  </si>
  <si>
    <t>分开还</t>
    <phoneticPr fontId="8" type="noConversion"/>
  </si>
  <si>
    <t>3</t>
    <phoneticPr fontId="8" type="noConversion"/>
  </si>
  <si>
    <t>周5</t>
    <phoneticPr fontId="8" type="noConversion"/>
  </si>
  <si>
    <t>农家放养</t>
    <phoneticPr fontId="8" type="noConversion"/>
  </si>
  <si>
    <t>白金卡</t>
    <phoneticPr fontId="8" type="noConversion"/>
  </si>
  <si>
    <t>光大有些卡有积分，2019年光大有活动，相当于所有卡都有积分
汇丰生活卡
邮政青春卡</t>
    <phoneticPr fontId="8" type="noConversion"/>
  </si>
  <si>
    <t>微2.1</t>
    <phoneticPr fontId="8" type="noConversion"/>
  </si>
  <si>
    <t>民生</t>
    <phoneticPr fontId="8" type="noConversion"/>
  </si>
  <si>
    <t>京东,支付宝,闪付</t>
    <phoneticPr fontId="8" type="noConversion"/>
  </si>
  <si>
    <t>2.2支付宝</t>
    <phoneticPr fontId="8" type="noConversion"/>
  </si>
  <si>
    <t>2.2白微信</t>
    <phoneticPr fontId="8" type="noConversion"/>
  </si>
  <si>
    <t>2.3JD</t>
    <phoneticPr fontId="8" type="noConversion"/>
  </si>
  <si>
    <t>2.3Jd</t>
    <phoneticPr fontId="8" type="noConversion"/>
  </si>
  <si>
    <t>2.4V信</t>
    <phoneticPr fontId="8" type="noConversion"/>
  </si>
  <si>
    <t>2.4JD</t>
    <phoneticPr fontId="8" type="noConversion"/>
  </si>
  <si>
    <t>2.5V</t>
    <phoneticPr fontId="8" type="noConversion"/>
  </si>
  <si>
    <t>2.6V</t>
    <phoneticPr fontId="8" type="noConversion"/>
  </si>
  <si>
    <t>2.7JD</t>
    <phoneticPr fontId="8" type="noConversion"/>
  </si>
  <si>
    <t>2.7V</t>
    <phoneticPr fontId="8" type="noConversion"/>
  </si>
  <si>
    <t>2.8V信</t>
    <phoneticPr fontId="8" type="noConversion"/>
  </si>
  <si>
    <t>2.8V</t>
    <phoneticPr fontId="8" type="noConversion"/>
  </si>
  <si>
    <t>2.8JD</t>
    <phoneticPr fontId="8" type="noConversion"/>
  </si>
  <si>
    <t>2.8白JD</t>
    <phoneticPr fontId="8" type="noConversion"/>
  </si>
  <si>
    <t>2.8v周5</t>
    <phoneticPr fontId="8" type="noConversion"/>
  </si>
  <si>
    <t>2.8ZFB</t>
    <phoneticPr fontId="8" type="noConversion"/>
  </si>
  <si>
    <t>2.9V</t>
    <phoneticPr fontId="8" type="noConversion"/>
  </si>
  <si>
    <t>2.10云闪付</t>
    <phoneticPr fontId="8" type="noConversion"/>
  </si>
  <si>
    <t>2.11V</t>
    <phoneticPr fontId="8" type="noConversion"/>
  </si>
  <si>
    <t>2.11V2+3</t>
    <phoneticPr fontId="8" type="noConversion"/>
  </si>
  <si>
    <t>2.12JD</t>
    <phoneticPr fontId="8" type="noConversion"/>
  </si>
  <si>
    <t>2.12V</t>
    <phoneticPr fontId="8" type="noConversion"/>
  </si>
  <si>
    <t>华夏</t>
    <phoneticPr fontId="8" type="noConversion"/>
  </si>
  <si>
    <t>支付宝</t>
    <phoneticPr fontId="8" type="noConversion"/>
  </si>
  <si>
    <t>光大</t>
    <phoneticPr fontId="8" type="noConversion"/>
  </si>
  <si>
    <t>兴业</t>
    <phoneticPr fontId="8" type="noConversion"/>
  </si>
  <si>
    <t>无积分微信JD</t>
    <phoneticPr fontId="8" type="noConversion"/>
  </si>
  <si>
    <t>白金9号</t>
    <phoneticPr fontId="8" type="noConversion"/>
  </si>
  <si>
    <t>每月25日</t>
    <phoneticPr fontId="8" type="noConversion"/>
  </si>
  <si>
    <t>3.1加油</t>
    <phoneticPr fontId="8" type="noConversion"/>
  </si>
  <si>
    <t>3.2闪付</t>
    <phoneticPr fontId="8" type="noConversion"/>
  </si>
  <si>
    <t>周5</t>
    <phoneticPr fontId="8" type="noConversion"/>
  </si>
  <si>
    <t>刷6000</t>
    <phoneticPr fontId="8" type="noConversion"/>
  </si>
  <si>
    <t>3.8v</t>
    <phoneticPr fontId="8" type="noConversion"/>
  </si>
  <si>
    <t>3.9V</t>
    <phoneticPr fontId="8" type="noConversion"/>
  </si>
  <si>
    <t>3.10电玩</t>
    <phoneticPr fontId="8" type="noConversion"/>
  </si>
  <si>
    <t>V</t>
    <phoneticPr fontId="8" type="noConversion"/>
  </si>
  <si>
    <t>同一家</t>
    <phoneticPr fontId="8" type="noConversion"/>
  </si>
  <si>
    <t>算3次</t>
  </si>
  <si>
    <t>五金3笔</t>
    <phoneticPr fontId="8" type="noConversion"/>
  </si>
  <si>
    <t>中</t>
    <phoneticPr fontId="8" type="noConversion"/>
  </si>
  <si>
    <t>五金</t>
    <phoneticPr fontId="8" type="noConversion"/>
  </si>
  <si>
    <t>300以上</t>
    <phoneticPr fontId="8" type="noConversion"/>
  </si>
  <si>
    <t>3.13V</t>
    <phoneticPr fontId="8" type="noConversion"/>
  </si>
  <si>
    <t>3.13JD</t>
    <phoneticPr fontId="8" type="noConversion"/>
  </si>
  <si>
    <t>通知还款</t>
    <phoneticPr fontId="8" type="noConversion"/>
  </si>
  <si>
    <t>通</t>
    <phoneticPr fontId="8" type="noConversion"/>
  </si>
  <si>
    <t>知</t>
    <phoneticPr fontId="8" type="noConversion"/>
  </si>
  <si>
    <t>还</t>
    <phoneticPr fontId="8" type="noConversion"/>
  </si>
  <si>
    <t>款</t>
    <phoneticPr fontId="8" type="noConversion"/>
  </si>
  <si>
    <t>招行</t>
    <phoneticPr fontId="8" type="noConversion"/>
  </si>
  <si>
    <t>支付宝</t>
    <phoneticPr fontId="8" type="noConversion"/>
  </si>
  <si>
    <t>微信不一定</t>
    <phoneticPr fontId="8" type="noConversion"/>
  </si>
  <si>
    <r>
      <t>J</t>
    </r>
    <r>
      <rPr>
        <sz val="11"/>
        <color theme="1"/>
        <rFont val="宋体"/>
        <family val="3"/>
        <charset val="134"/>
        <scheme val="minor"/>
      </rPr>
      <t>D要试</t>
    </r>
    <phoneticPr fontId="8" type="noConversion"/>
  </si>
  <si>
    <t>3.17JD</t>
    <phoneticPr fontId="8" type="noConversion"/>
  </si>
  <si>
    <t>3.21V</t>
    <phoneticPr fontId="8" type="noConversion"/>
  </si>
  <si>
    <t>五金</t>
    <phoneticPr fontId="8" type="noConversion"/>
  </si>
  <si>
    <t>五金</t>
    <phoneticPr fontId="8" type="noConversion"/>
  </si>
  <si>
    <t>农家放养</t>
    <phoneticPr fontId="8" type="noConversion"/>
  </si>
  <si>
    <t>农家放养</t>
    <phoneticPr fontId="8" type="noConversion"/>
  </si>
  <si>
    <t>金中意</t>
    <phoneticPr fontId="8" type="noConversion"/>
  </si>
  <si>
    <t>金中意</t>
    <phoneticPr fontId="8" type="noConversion"/>
  </si>
  <si>
    <t>每月16号</t>
    <phoneticPr fontId="8" type="noConversion"/>
  </si>
  <si>
    <t>3.24JD</t>
    <phoneticPr fontId="8" type="noConversion"/>
  </si>
  <si>
    <t>3.26V</t>
    <phoneticPr fontId="8" type="noConversion"/>
  </si>
  <si>
    <t>其它</t>
    <phoneticPr fontId="8" type="noConversion"/>
  </si>
  <si>
    <t>3.27V</t>
    <phoneticPr fontId="8" type="noConversion"/>
  </si>
  <si>
    <t>1V</t>
    <phoneticPr fontId="8" type="noConversion"/>
  </si>
  <si>
    <t>1JD</t>
    <phoneticPr fontId="8" type="noConversion"/>
  </si>
  <si>
    <t>7032(4.2)</t>
    <phoneticPr fontId="8" type="noConversion"/>
  </si>
  <si>
    <t>4.1加码</t>
    <phoneticPr fontId="8" type="noConversion"/>
  </si>
  <si>
    <t>4.7加码</t>
    <phoneticPr fontId="8" type="noConversion"/>
  </si>
  <si>
    <r>
      <t>3</t>
    </r>
    <r>
      <rPr>
        <b/>
        <sz val="11"/>
        <color rgb="FFFF4F79"/>
        <rFont val="宋体"/>
        <family val="3"/>
        <charset val="134"/>
      </rPr>
      <t>笔计积分消费满</t>
    </r>
    <r>
      <rPr>
        <b/>
        <sz val="11"/>
        <color rgb="FFFF4F79"/>
        <rFont val="Arial"/>
        <family val="2"/>
      </rPr>
      <t>288</t>
    </r>
    <r>
      <rPr>
        <b/>
        <sz val="11"/>
        <color rgb="FFFF4F79"/>
        <rFont val="宋体"/>
        <family val="3"/>
        <charset val="134"/>
      </rPr>
      <t>元</t>
    </r>
    <phoneticPr fontId="8" type="noConversion"/>
  </si>
  <si>
    <t>兴业要2312</t>
    <phoneticPr fontId="8" type="noConversion"/>
  </si>
  <si>
    <t>辉</t>
    <phoneticPr fontId="8" type="noConversion"/>
  </si>
  <si>
    <t>辉1300</t>
    <phoneticPr fontId="8" type="noConversion"/>
  </si>
  <si>
    <t>V</t>
    <phoneticPr fontId="8" type="noConversion"/>
  </si>
  <si>
    <t>检查</t>
    <phoneticPr fontId="8" type="noConversion"/>
  </si>
  <si>
    <t>交通</t>
    <phoneticPr fontId="8" type="noConversion"/>
  </si>
  <si>
    <t>信用卡</t>
    <phoneticPr fontId="8" type="noConversion"/>
  </si>
  <si>
    <t>核发时间</t>
    <phoneticPr fontId="8" type="noConversion"/>
  </si>
  <si>
    <t>4.13JD</t>
    <phoneticPr fontId="8" type="noConversion"/>
  </si>
  <si>
    <t>卡0801</t>
    <phoneticPr fontId="8" type="noConversion"/>
  </si>
  <si>
    <t>卡8719</t>
    <phoneticPr fontId="8" type="noConversion"/>
  </si>
  <si>
    <t>卡6687</t>
    <phoneticPr fontId="8" type="noConversion"/>
  </si>
  <si>
    <t>卡7032</t>
    <phoneticPr fontId="8" type="noConversion"/>
  </si>
  <si>
    <t>光大有些卡有积分，2019年光大有活动，相当于所有卡都有积分
汇丰生活卡
邮政青春卡</t>
    <phoneticPr fontId="8" type="noConversion"/>
  </si>
  <si>
    <t>转215芬</t>
    <phoneticPr fontId="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</si>
</sst>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76" formatCode="0.00;[Red]0.00"/>
    <numFmt numFmtId="177" formatCode="0.00_ "/>
    <numFmt numFmtId="178" formatCode="0.00_ ;[Red]\-0.00\ "/>
  </numFmts>
  <fonts count="23">
    <font>
      <sz val="11"/>
      <color theme="1"/>
      <name val="宋体"/>
      <charset val="134"/>
      <scheme val="minor"/>
    </font>
    <font>
      <sz val="9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1"/>
      <color rgb="FF0070C0"/>
      <name val="宋体"/>
      <family val="3"/>
      <charset val="134"/>
      <scheme val="minor"/>
    </font>
    <font>
      <b/>
      <sz val="11"/>
      <color rgb="FF00206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sz val="11"/>
      <color theme="4"/>
      <name val="宋体"/>
      <family val="3"/>
      <charset val="134"/>
      <scheme val="minor"/>
    </font>
    <font>
      <sz val="11"/>
      <color theme="4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theme="3"/>
      <name val="宋体"/>
      <family val="3"/>
      <charset val="134"/>
      <scheme val="minor"/>
    </font>
    <font>
      <b/>
      <sz val="11"/>
      <color theme="3"/>
      <name val="宋体"/>
      <family val="3"/>
      <charset val="134"/>
      <scheme val="minor"/>
    </font>
    <font>
      <sz val="11"/>
      <color theme="9" tint="0.79998168889431442"/>
      <name val="宋体"/>
      <family val="3"/>
      <charset val="134"/>
      <scheme val="minor"/>
    </font>
    <font>
      <b/>
      <sz val="11"/>
      <color rgb="FFFFFF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sz val="11"/>
      <color rgb="FF7030A0"/>
      <name val="宋体"/>
      <family val="3"/>
      <charset val="134"/>
      <scheme val="minor"/>
    </font>
    <font>
      <b/>
      <sz val="24"/>
      <color rgb="FFFF0000"/>
      <name val="宋体"/>
      <family val="3"/>
      <charset val="134"/>
      <scheme val="minor"/>
    </font>
    <font>
      <sz val="9"/>
      <name val="宋体"/>
      <charset val="134"/>
      <scheme val="minor"/>
    </font>
    <font>
      <b/>
      <sz val="11"/>
      <color rgb="FFFF4F79"/>
      <name val="Arial"/>
      <family val="2"/>
    </font>
    <font>
      <b/>
      <sz val="11"/>
      <color rgb="FFFF4F79"/>
      <name val="宋体"/>
      <family val="3"/>
      <charset val="134"/>
    </font>
  </fonts>
  <fills count="2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6" tint="0.59999389629810485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4">
    <xf numFmtId="0" fontId="0" fillId="0" borderId="0" xfId="0"/>
    <xf numFmtId="0" fontId="0" fillId="0" borderId="0" xfId="0" applyAlignment="1">
      <alignment horizontal="center"/>
    </xf>
    <xf numFmtId="176" fontId="0" fillId="0" borderId="0" xfId="0" applyNumberFormat="1" applyAlignment="1">
      <alignment horizontal="center"/>
    </xf>
    <xf numFmtId="176" fontId="5" fillId="0" borderId="1" xfId="0" applyNumberFormat="1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176" fontId="5" fillId="5" borderId="1" xfId="0" applyNumberFormat="1" applyFont="1" applyFill="1" applyBorder="1" applyAlignment="1">
      <alignment horizontal="center"/>
    </xf>
    <xf numFmtId="0" fontId="5" fillId="3" borderId="1" xfId="0" applyFont="1" applyFill="1" applyBorder="1" applyAlignment="1">
      <alignment horizontal="center"/>
    </xf>
    <xf numFmtId="176" fontId="0" fillId="5" borderId="0" xfId="0" applyNumberFormat="1" applyFill="1" applyAlignment="1">
      <alignment horizontal="center"/>
    </xf>
    <xf numFmtId="176" fontId="0" fillId="5" borderId="1" xfId="0" applyNumberFormat="1" applyFill="1" applyBorder="1" applyAlignment="1">
      <alignment horizontal="center"/>
    </xf>
    <xf numFmtId="0" fontId="5" fillId="5" borderId="1" xfId="0" applyNumberFormat="1" applyFont="1" applyFill="1" applyBorder="1" applyAlignment="1">
      <alignment horizontal="center"/>
    </xf>
    <xf numFmtId="0" fontId="0" fillId="5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4" fillId="4" borderId="1" xfId="0" applyFont="1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176" fontId="6" fillId="2" borderId="1" xfId="0" applyNumberFormat="1" applyFont="1" applyFill="1" applyBorder="1" applyAlignment="1">
      <alignment horizontal="center"/>
    </xf>
    <xf numFmtId="176" fontId="7" fillId="2" borderId="1" xfId="0" applyNumberFormat="1" applyFont="1" applyFill="1" applyBorder="1" applyAlignment="1">
      <alignment horizontal="center"/>
    </xf>
    <xf numFmtId="176" fontId="3" fillId="0" borderId="1" xfId="0" applyNumberFormat="1" applyFont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0" fillId="0" borderId="0" xfId="0" applyFill="1" applyAlignment="1">
      <alignment horizontal="center"/>
    </xf>
    <xf numFmtId="0" fontId="0" fillId="11" borderId="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12" borderId="1" xfId="0" applyFill="1" applyBorder="1" applyAlignment="1">
      <alignment horizontal="center"/>
    </xf>
    <xf numFmtId="176" fontId="0" fillId="12" borderId="1" xfId="0" applyNumberFormat="1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14" fontId="0" fillId="12" borderId="1" xfId="0" applyNumberFormat="1" applyFill="1" applyBorder="1" applyAlignment="1">
      <alignment horizontal="center"/>
    </xf>
    <xf numFmtId="58" fontId="0" fillId="12" borderId="1" xfId="0" applyNumberFormat="1" applyFill="1" applyBorder="1" applyAlignment="1">
      <alignment horizontal="center"/>
    </xf>
    <xf numFmtId="0" fontId="0" fillId="10" borderId="1" xfId="0" applyFill="1" applyBorder="1" applyAlignment="1">
      <alignment horizontal="center"/>
    </xf>
    <xf numFmtId="176" fontId="0" fillId="10" borderId="1" xfId="0" applyNumberFormat="1" applyFill="1" applyBorder="1" applyAlignment="1">
      <alignment horizontal="center"/>
    </xf>
    <xf numFmtId="0" fontId="3" fillId="7" borderId="1" xfId="0" applyFont="1" applyFill="1" applyBorder="1" applyAlignment="1">
      <alignment horizontal="center"/>
    </xf>
    <xf numFmtId="176" fontId="9" fillId="0" borderId="1" xfId="0" applyNumberFormat="1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176" fontId="10" fillId="5" borderId="1" xfId="0" applyNumberFormat="1" applyFont="1" applyFill="1" applyBorder="1" applyAlignment="1">
      <alignment horizontal="center"/>
    </xf>
    <xf numFmtId="176" fontId="9" fillId="7" borderId="1" xfId="0" applyNumberFormat="1" applyFont="1" applyFill="1" applyBorder="1" applyAlignment="1">
      <alignment horizontal="center"/>
    </xf>
    <xf numFmtId="0" fontId="7" fillId="2" borderId="0" xfId="0" applyFont="1" applyFill="1" applyAlignment="1">
      <alignment horizontal="center"/>
    </xf>
    <xf numFmtId="58" fontId="11" fillId="12" borderId="1" xfId="0" applyNumberFormat="1" applyFont="1" applyFill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12" fillId="13" borderId="0" xfId="0" applyFont="1" applyFill="1" applyAlignment="1">
      <alignment horizontal="center"/>
    </xf>
    <xf numFmtId="176" fontId="9" fillId="5" borderId="1" xfId="0" applyNumberFormat="1" applyFont="1" applyFill="1" applyBorder="1" applyAlignment="1">
      <alignment horizontal="center"/>
    </xf>
    <xf numFmtId="0" fontId="13" fillId="2" borderId="1" xfId="0" applyFont="1" applyFill="1" applyBorder="1" applyAlignment="1">
      <alignment horizontal="center"/>
    </xf>
    <xf numFmtId="176" fontId="14" fillId="8" borderId="0" xfId="0" applyNumberFormat="1" applyFont="1" applyFill="1" applyAlignment="1">
      <alignment horizontal="center"/>
    </xf>
    <xf numFmtId="176" fontId="0" fillId="14" borderId="0" xfId="0" applyNumberFormat="1" applyFill="1" applyAlignment="1">
      <alignment horizontal="center"/>
    </xf>
    <xf numFmtId="176" fontId="0" fillId="9" borderId="1" xfId="0" applyNumberFormat="1" applyFill="1" applyBorder="1" applyAlignment="1">
      <alignment horizontal="center"/>
    </xf>
    <xf numFmtId="176" fontId="9" fillId="0" borderId="0" xfId="0" applyNumberFormat="1" applyFont="1" applyAlignment="1">
      <alignment horizontal="center"/>
    </xf>
    <xf numFmtId="176" fontId="0" fillId="0" borderId="1" xfId="0" applyNumberFormat="1" applyBorder="1" applyAlignment="1">
      <alignment horizontal="center"/>
    </xf>
    <xf numFmtId="0" fontId="10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1" xfId="0" applyFont="1" applyFill="1" applyBorder="1" applyAlignment="1">
      <alignment horizontal="center"/>
    </xf>
    <xf numFmtId="177" fontId="0" fillId="0" borderId="0" xfId="0" applyNumberFormat="1" applyFill="1" applyAlignment="1">
      <alignment horizontal="center"/>
    </xf>
    <xf numFmtId="0" fontId="6" fillId="4" borderId="1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176" fontId="5" fillId="4" borderId="1" xfId="0" applyNumberFormat="1" applyFont="1" applyFill="1" applyBorder="1" applyAlignment="1">
      <alignment horizontal="center"/>
    </xf>
    <xf numFmtId="0" fontId="9" fillId="4" borderId="1" xfId="0" applyFont="1" applyFill="1" applyBorder="1" applyAlignment="1">
      <alignment horizontal="center"/>
    </xf>
    <xf numFmtId="176" fontId="9" fillId="4" borderId="1" xfId="0" applyNumberFormat="1" applyFont="1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5" fillId="4" borderId="1" xfId="0" applyFont="1" applyFill="1" applyBorder="1" applyAlignment="1">
      <alignment horizontal="center"/>
    </xf>
    <xf numFmtId="176" fontId="0" fillId="2" borderId="0" xfId="0" applyNumberFormat="1" applyFill="1" applyAlignment="1">
      <alignment horizontal="center"/>
    </xf>
    <xf numFmtId="176" fontId="3" fillId="0" borderId="1" xfId="0" applyNumberFormat="1" applyFont="1" applyFill="1" applyBorder="1" applyAlignment="1">
      <alignment horizontal="center"/>
    </xf>
    <xf numFmtId="176" fontId="5" fillId="0" borderId="1" xfId="0" applyNumberFormat="1" applyFont="1" applyFill="1" applyBorder="1" applyAlignment="1">
      <alignment horizontal="center"/>
    </xf>
    <xf numFmtId="176" fontId="0" fillId="0" borderId="1" xfId="0" applyNumberFormat="1" applyFill="1" applyBorder="1" applyAlignment="1">
      <alignment horizontal="center"/>
    </xf>
    <xf numFmtId="176" fontId="0" fillId="0" borderId="0" xfId="0" applyNumberFormat="1" applyFill="1" applyAlignment="1">
      <alignment horizontal="center"/>
    </xf>
    <xf numFmtId="176" fontId="3" fillId="5" borderId="1" xfId="0" applyNumberFormat="1" applyFont="1" applyFill="1" applyBorder="1" applyAlignment="1">
      <alignment horizontal="center"/>
    </xf>
    <xf numFmtId="0" fontId="6" fillId="11" borderId="1" xfId="0" applyFont="1" applyFill="1" applyBorder="1" applyAlignment="1">
      <alignment horizontal="center"/>
    </xf>
    <xf numFmtId="0" fontId="5" fillId="11" borderId="1" xfId="0" applyFont="1" applyFill="1" applyBorder="1" applyAlignment="1">
      <alignment horizontal="center"/>
    </xf>
    <xf numFmtId="176" fontId="5" fillId="11" borderId="1" xfId="0" applyNumberFormat="1" applyFont="1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0" fontId="0" fillId="11" borderId="0" xfId="0" applyFill="1" applyAlignment="1">
      <alignment horizontal="center"/>
    </xf>
    <xf numFmtId="3" fontId="3" fillId="7" borderId="1" xfId="0" applyNumberFormat="1" applyFon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2" fillId="8" borderId="0" xfId="0" applyFont="1" applyFill="1" applyAlignment="1">
      <alignment horizontal="center"/>
    </xf>
    <xf numFmtId="176" fontId="3" fillId="12" borderId="0" xfId="0" applyNumberFormat="1" applyFont="1" applyFill="1" applyAlignment="1">
      <alignment horizontal="center"/>
    </xf>
    <xf numFmtId="176" fontId="4" fillId="12" borderId="0" xfId="0" applyNumberFormat="1" applyFont="1" applyFill="1" applyAlignment="1">
      <alignment horizontal="center"/>
    </xf>
    <xf numFmtId="177" fontId="0" fillId="2" borderId="0" xfId="0" applyNumberFormat="1" applyFill="1" applyAlignment="1">
      <alignment horizontal="center"/>
    </xf>
    <xf numFmtId="176" fontId="3" fillId="6" borderId="0" xfId="0" applyNumberFormat="1" applyFont="1" applyFill="1" applyAlignment="1">
      <alignment horizontal="center"/>
    </xf>
    <xf numFmtId="176" fontId="15" fillId="8" borderId="1" xfId="0" applyNumberFormat="1" applyFont="1" applyFill="1" applyBorder="1" applyAlignment="1">
      <alignment horizontal="center"/>
    </xf>
    <xf numFmtId="0" fontId="9" fillId="8" borderId="1" xfId="0" applyFont="1" applyFill="1" applyBorder="1" applyAlignment="1">
      <alignment horizontal="center"/>
    </xf>
    <xf numFmtId="0" fontId="3" fillId="7" borderId="1" xfId="0" applyNumberFormat="1" applyFont="1" applyFill="1" applyBorder="1" applyAlignment="1">
      <alignment horizontal="center"/>
    </xf>
    <xf numFmtId="0" fontId="3" fillId="2" borderId="0" xfId="0" applyFont="1" applyFill="1" applyAlignment="1">
      <alignment horizontal="center"/>
    </xf>
    <xf numFmtId="176" fontId="9" fillId="8" borderId="1" xfId="0" applyNumberFormat="1" applyFont="1" applyFill="1" applyBorder="1" applyAlignment="1">
      <alignment horizontal="center"/>
    </xf>
    <xf numFmtId="0" fontId="3" fillId="8" borderId="1" xfId="0" applyFont="1" applyFill="1" applyBorder="1" applyAlignment="1">
      <alignment horizontal="center"/>
    </xf>
    <xf numFmtId="58" fontId="0" fillId="8" borderId="1" xfId="0" applyNumberFormat="1" applyFill="1" applyBorder="1" applyAlignment="1">
      <alignment horizontal="center"/>
    </xf>
    <xf numFmtId="176" fontId="3" fillId="2" borderId="1" xfId="0" applyNumberFormat="1" applyFont="1" applyFill="1" applyBorder="1" applyAlignment="1">
      <alignment horizontal="center"/>
    </xf>
    <xf numFmtId="0" fontId="4" fillId="2" borderId="0" xfId="0" applyFont="1" applyFill="1" applyAlignment="1">
      <alignment horizontal="center"/>
    </xf>
    <xf numFmtId="14" fontId="4" fillId="2" borderId="0" xfId="0" applyNumberFormat="1" applyFont="1" applyFill="1" applyAlignment="1">
      <alignment horizontal="center"/>
    </xf>
    <xf numFmtId="0" fontId="4" fillId="0" borderId="0" xfId="0" applyFont="1" applyAlignment="1">
      <alignment horizontal="center"/>
    </xf>
    <xf numFmtId="0" fontId="6" fillId="15" borderId="1" xfId="0" applyFont="1" applyFill="1" applyBorder="1" applyAlignment="1">
      <alignment horizontal="center"/>
    </xf>
    <xf numFmtId="0" fontId="4" fillId="15" borderId="1" xfId="0" applyFont="1" applyFill="1" applyBorder="1" applyAlignment="1">
      <alignment horizontal="center"/>
    </xf>
    <xf numFmtId="0" fontId="3" fillId="0" borderId="0" xfId="0" applyFont="1" applyAlignment="1">
      <alignment horizontal="center"/>
    </xf>
    <xf numFmtId="58" fontId="3" fillId="0" borderId="0" xfId="0" applyNumberFormat="1" applyFont="1" applyAlignment="1">
      <alignment horizontal="center"/>
    </xf>
    <xf numFmtId="49" fontId="5" fillId="5" borderId="1" xfId="0" applyNumberFormat="1" applyFont="1" applyFill="1" applyBorder="1" applyAlignment="1">
      <alignment horizontal="center"/>
    </xf>
    <xf numFmtId="176" fontId="3" fillId="0" borderId="0" xfId="0" applyNumberFormat="1" applyFont="1" applyAlignment="1">
      <alignment horizontal="center"/>
    </xf>
    <xf numFmtId="176" fontId="6" fillId="16" borderId="1" xfId="0" applyNumberFormat="1" applyFont="1" applyFill="1" applyBorder="1" applyAlignment="1">
      <alignment horizontal="center"/>
    </xf>
    <xf numFmtId="0" fontId="5" fillId="16" borderId="1" xfId="0" applyFont="1" applyFill="1" applyBorder="1" applyAlignment="1">
      <alignment horizontal="center"/>
    </xf>
    <xf numFmtId="176" fontId="5" fillId="16" borderId="1" xfId="0" applyNumberFormat="1" applyFont="1" applyFill="1" applyBorder="1" applyAlignment="1">
      <alignment horizontal="center"/>
    </xf>
    <xf numFmtId="176" fontId="9" fillId="16" borderId="1" xfId="0" applyNumberFormat="1" applyFont="1" applyFill="1" applyBorder="1" applyAlignment="1">
      <alignment horizontal="center"/>
    </xf>
    <xf numFmtId="176" fontId="0" fillId="16" borderId="1" xfId="0" applyNumberFormat="1" applyFill="1" applyBorder="1" applyAlignment="1">
      <alignment horizontal="center"/>
    </xf>
    <xf numFmtId="176" fontId="0" fillId="16" borderId="0" xfId="0" applyNumberFormat="1" applyFill="1" applyAlignment="1">
      <alignment horizontal="center"/>
    </xf>
    <xf numFmtId="177" fontId="9" fillId="16" borderId="1" xfId="0" applyNumberFormat="1" applyFont="1" applyFill="1" applyBorder="1" applyAlignment="1">
      <alignment horizontal="center"/>
    </xf>
    <xf numFmtId="0" fontId="6" fillId="16" borderId="1" xfId="0" applyFont="1" applyFill="1" applyBorder="1" applyAlignment="1">
      <alignment horizontal="center"/>
    </xf>
    <xf numFmtId="0" fontId="9" fillId="16" borderId="1" xfId="0" applyFon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16" borderId="0" xfId="0" applyFill="1" applyAlignment="1">
      <alignment horizontal="center"/>
    </xf>
    <xf numFmtId="177" fontId="5" fillId="16" borderId="1" xfId="0" applyNumberFormat="1" applyFont="1" applyFill="1" applyBorder="1" applyAlignment="1">
      <alignment horizontal="center"/>
    </xf>
    <xf numFmtId="0" fontId="6" fillId="17" borderId="1" xfId="0" applyFont="1" applyFill="1" applyBorder="1" applyAlignment="1">
      <alignment horizontal="center"/>
    </xf>
    <xf numFmtId="0" fontId="5" fillId="17" borderId="1" xfId="0" applyFont="1" applyFill="1" applyBorder="1" applyAlignment="1">
      <alignment horizontal="center"/>
    </xf>
    <xf numFmtId="176" fontId="5" fillId="17" borderId="1" xfId="0" applyNumberFormat="1" applyFont="1" applyFill="1" applyBorder="1" applyAlignment="1">
      <alignment horizontal="center"/>
    </xf>
    <xf numFmtId="0" fontId="9" fillId="17" borderId="1" xfId="0" applyFont="1" applyFill="1" applyBorder="1" applyAlignment="1">
      <alignment horizontal="center"/>
    </xf>
    <xf numFmtId="0" fontId="0" fillId="17" borderId="1" xfId="0" applyFill="1" applyBorder="1" applyAlignment="1">
      <alignment horizontal="center"/>
    </xf>
    <xf numFmtId="0" fontId="0" fillId="17" borderId="0" xfId="0" applyFill="1" applyAlignment="1">
      <alignment horizontal="center"/>
    </xf>
    <xf numFmtId="0" fontId="6" fillId="18" borderId="1" xfId="0" applyFont="1" applyFill="1" applyBorder="1" applyAlignment="1">
      <alignment horizontal="center"/>
    </xf>
    <xf numFmtId="0" fontId="5" fillId="18" borderId="1" xfId="0" applyFont="1" applyFill="1" applyBorder="1" applyAlignment="1">
      <alignment horizontal="center"/>
    </xf>
    <xf numFmtId="176" fontId="5" fillId="18" borderId="1" xfId="0" applyNumberFormat="1" applyFont="1" applyFill="1" applyBorder="1" applyAlignment="1">
      <alignment horizontal="center"/>
    </xf>
    <xf numFmtId="0" fontId="9" fillId="18" borderId="1" xfId="0" applyFont="1" applyFill="1" applyBorder="1" applyAlignment="1">
      <alignment horizontal="center"/>
    </xf>
    <xf numFmtId="0" fontId="0" fillId="18" borderId="1" xfId="0" applyFill="1" applyBorder="1" applyAlignment="1">
      <alignment horizontal="center"/>
    </xf>
    <xf numFmtId="0" fontId="0" fillId="18" borderId="0" xfId="0" applyFill="1" applyAlignment="1">
      <alignment horizontal="center"/>
    </xf>
    <xf numFmtId="0" fontId="6" fillId="9" borderId="1" xfId="0" applyFont="1" applyFill="1" applyBorder="1" applyAlignment="1">
      <alignment horizontal="center"/>
    </xf>
    <xf numFmtId="0" fontId="5" fillId="9" borderId="1" xfId="0" applyFont="1" applyFill="1" applyBorder="1" applyAlignment="1">
      <alignment horizontal="center"/>
    </xf>
    <xf numFmtId="176" fontId="5" fillId="9" borderId="1" xfId="0" applyNumberFormat="1" applyFont="1" applyFill="1" applyBorder="1" applyAlignment="1">
      <alignment horizontal="center"/>
    </xf>
    <xf numFmtId="0" fontId="9" fillId="9" borderId="1" xfId="0" applyFont="1" applyFill="1" applyBorder="1" applyAlignment="1">
      <alignment horizontal="center"/>
    </xf>
    <xf numFmtId="0" fontId="0" fillId="9" borderId="0" xfId="0" applyFill="1" applyAlignment="1">
      <alignment horizontal="center"/>
    </xf>
    <xf numFmtId="0" fontId="6" fillId="19" borderId="1" xfId="0" applyFont="1" applyFill="1" applyBorder="1" applyAlignment="1">
      <alignment horizontal="center"/>
    </xf>
    <xf numFmtId="0" fontId="5" fillId="19" borderId="1" xfId="0" applyFont="1" applyFill="1" applyBorder="1" applyAlignment="1">
      <alignment horizontal="center"/>
    </xf>
    <xf numFmtId="176" fontId="5" fillId="19" borderId="1" xfId="0" applyNumberFormat="1" applyFont="1" applyFill="1" applyBorder="1" applyAlignment="1">
      <alignment horizontal="center"/>
    </xf>
    <xf numFmtId="0" fontId="9" fillId="19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19" borderId="0" xfId="0" applyFill="1" applyAlignment="1">
      <alignment horizontal="center"/>
    </xf>
    <xf numFmtId="0" fontId="5" fillId="12" borderId="1" xfId="0" applyFont="1" applyFill="1" applyBorder="1" applyAlignment="1">
      <alignment horizontal="center"/>
    </xf>
    <xf numFmtId="176" fontId="5" fillId="12" borderId="1" xfId="0" applyNumberFormat="1" applyFont="1" applyFill="1" applyBorder="1" applyAlignment="1">
      <alignment horizontal="center"/>
    </xf>
    <xf numFmtId="0" fontId="9" fillId="12" borderId="1" xfId="0" applyFont="1" applyFill="1" applyBorder="1" applyAlignment="1">
      <alignment horizontal="center"/>
    </xf>
    <xf numFmtId="0" fontId="0" fillId="12" borderId="0" xfId="0" applyFill="1" applyAlignment="1">
      <alignment horizontal="center"/>
    </xf>
    <xf numFmtId="0" fontId="3" fillId="18" borderId="1" xfId="0" applyFont="1" applyFill="1" applyBorder="1" applyAlignment="1">
      <alignment horizontal="center"/>
    </xf>
    <xf numFmtId="176" fontId="6" fillId="18" borderId="1" xfId="0" applyNumberFormat="1" applyFont="1" applyFill="1" applyBorder="1" applyAlignment="1">
      <alignment horizontal="center"/>
    </xf>
    <xf numFmtId="176" fontId="9" fillId="18" borderId="1" xfId="0" applyNumberFormat="1" applyFont="1" applyFill="1" applyBorder="1" applyAlignment="1">
      <alignment horizontal="center"/>
    </xf>
    <xf numFmtId="177" fontId="9" fillId="18" borderId="1" xfId="0" applyNumberFormat="1" applyFont="1" applyFill="1" applyBorder="1" applyAlignment="1">
      <alignment horizontal="center"/>
    </xf>
    <xf numFmtId="176" fontId="10" fillId="18" borderId="1" xfId="0" applyNumberFormat="1" applyFont="1" applyFill="1" applyBorder="1" applyAlignment="1">
      <alignment horizontal="center"/>
    </xf>
    <xf numFmtId="176" fontId="0" fillId="18" borderId="1" xfId="0" applyNumberFormat="1" applyFill="1" applyBorder="1" applyAlignment="1">
      <alignment horizontal="center"/>
    </xf>
    <xf numFmtId="176" fontId="0" fillId="18" borderId="0" xfId="0" applyNumberFormat="1" applyFill="1" applyAlignment="1">
      <alignment horizontal="center"/>
    </xf>
    <xf numFmtId="0" fontId="10" fillId="12" borderId="1" xfId="0" applyFont="1" applyFill="1" applyBorder="1" applyAlignment="1">
      <alignment horizontal="center"/>
    </xf>
    <xf numFmtId="0" fontId="3" fillId="10" borderId="1" xfId="0" applyFont="1" applyFill="1" applyBorder="1" applyAlignment="1">
      <alignment horizontal="center"/>
    </xf>
    <xf numFmtId="0" fontId="5" fillId="17" borderId="0" xfId="0" applyFont="1" applyFill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58" fontId="2" fillId="12" borderId="1" xfId="0" applyNumberFormat="1" applyFont="1" applyFill="1" applyBorder="1" applyAlignment="1">
      <alignment horizontal="center"/>
    </xf>
    <xf numFmtId="0" fontId="3" fillId="14" borderId="1" xfId="0" applyFont="1" applyFill="1" applyBorder="1" applyAlignment="1">
      <alignment horizontal="center"/>
    </xf>
    <xf numFmtId="0" fontId="3" fillId="20" borderId="1" xfId="0" applyFont="1" applyFill="1" applyBorder="1" applyAlignment="1">
      <alignment horizontal="center"/>
    </xf>
    <xf numFmtId="0" fontId="6" fillId="14" borderId="1" xfId="0" applyFont="1" applyFill="1" applyBorder="1" applyAlignment="1">
      <alignment horizontal="center"/>
    </xf>
    <xf numFmtId="0" fontId="7" fillId="2" borderId="1" xfId="0" applyFont="1" applyFill="1" applyBorder="1" applyAlignment="1">
      <alignment horizontal="center"/>
    </xf>
    <xf numFmtId="176" fontId="7" fillId="2" borderId="0" xfId="0" applyNumberFormat="1" applyFont="1" applyFill="1" applyAlignment="1">
      <alignment horizontal="center"/>
    </xf>
    <xf numFmtId="0" fontId="4" fillId="8" borderId="1" xfId="0" applyFont="1" applyFill="1" applyBorder="1" applyAlignment="1">
      <alignment horizontal="center"/>
    </xf>
    <xf numFmtId="176" fontId="4" fillId="8" borderId="1" xfId="0" applyNumberFormat="1" applyFont="1" applyFill="1" applyBorder="1" applyAlignment="1">
      <alignment horizontal="center"/>
    </xf>
    <xf numFmtId="0" fontId="4" fillId="8" borderId="1" xfId="0" applyNumberFormat="1" applyFont="1" applyFill="1" applyBorder="1" applyAlignment="1">
      <alignment horizontal="center"/>
    </xf>
    <xf numFmtId="176" fontId="3" fillId="2" borderId="0" xfId="0" applyNumberFormat="1" applyFont="1" applyFill="1" applyAlignment="1">
      <alignment horizontal="center"/>
    </xf>
    <xf numFmtId="0" fontId="13" fillId="8" borderId="1" xfId="0" applyFont="1" applyFill="1" applyBorder="1" applyAlignment="1">
      <alignment horizontal="center"/>
    </xf>
    <xf numFmtId="178" fontId="4" fillId="10" borderId="1" xfId="0" applyNumberFormat="1" applyFont="1" applyFill="1" applyBorder="1" applyAlignment="1">
      <alignment horizontal="center"/>
    </xf>
    <xf numFmtId="58" fontId="0" fillId="0" borderId="0" xfId="0" applyNumberFormat="1" applyAlignment="1">
      <alignment horizontal="center"/>
    </xf>
    <xf numFmtId="0" fontId="0" fillId="0" borderId="2" xfId="0" applyBorder="1" applyAlignment="1">
      <alignment horizontal="center"/>
    </xf>
    <xf numFmtId="0" fontId="4" fillId="10" borderId="1" xfId="0" applyFont="1" applyFill="1" applyBorder="1" applyAlignment="1">
      <alignment horizontal="center"/>
    </xf>
    <xf numFmtId="176" fontId="5" fillId="20" borderId="1" xfId="0" applyNumberFormat="1" applyFont="1" applyFill="1" applyBorder="1" applyAlignment="1">
      <alignment horizontal="center"/>
    </xf>
    <xf numFmtId="0" fontId="5" fillId="20" borderId="1" xfId="0" applyFont="1" applyFill="1" applyBorder="1" applyAlignment="1">
      <alignment horizontal="center"/>
    </xf>
    <xf numFmtId="0" fontId="9" fillId="2" borderId="1" xfId="0" applyFont="1" applyFill="1" applyBorder="1" applyAlignment="1">
      <alignment horizontal="center"/>
    </xf>
    <xf numFmtId="0" fontId="7" fillId="20" borderId="1" xfId="0" applyFont="1" applyFill="1" applyBorder="1" applyAlignment="1">
      <alignment horizontal="center"/>
    </xf>
    <xf numFmtId="0" fontId="7" fillId="20" borderId="0" xfId="0" applyFont="1" applyFill="1" applyAlignment="1">
      <alignment horizontal="center"/>
    </xf>
    <xf numFmtId="0" fontId="6" fillId="20" borderId="1" xfId="0" applyFont="1" applyFill="1" applyBorder="1" applyAlignment="1">
      <alignment horizontal="center"/>
    </xf>
    <xf numFmtId="49" fontId="5" fillId="7" borderId="1" xfId="0" applyNumberFormat="1" applyFont="1" applyFill="1" applyBorder="1" applyAlignment="1">
      <alignment horizontal="center"/>
    </xf>
    <xf numFmtId="0" fontId="0" fillId="21" borderId="0" xfId="0" applyFill="1" applyAlignment="1">
      <alignment horizontal="center"/>
    </xf>
    <xf numFmtId="0" fontId="4" fillId="21" borderId="0" xfId="0" applyFont="1" applyFill="1" applyAlignment="1">
      <alignment horizontal="center"/>
    </xf>
    <xf numFmtId="177" fontId="9" fillId="4" borderId="1" xfId="0" applyNumberFormat="1" applyFont="1" applyFill="1" applyBorder="1" applyAlignment="1">
      <alignment horizontal="center"/>
    </xf>
    <xf numFmtId="176" fontId="9" fillId="4" borderId="0" xfId="0" applyNumberFormat="1" applyFont="1" applyFill="1" applyAlignment="1">
      <alignment horizontal="center"/>
    </xf>
    <xf numFmtId="176" fontId="4" fillId="11" borderId="1" xfId="0" applyNumberFormat="1" applyFont="1" applyFill="1" applyBorder="1" applyAlignment="1">
      <alignment horizontal="center"/>
    </xf>
    <xf numFmtId="0" fontId="4" fillId="11" borderId="1" xfId="0" applyFont="1" applyFill="1" applyBorder="1" applyAlignment="1">
      <alignment horizontal="center"/>
    </xf>
    <xf numFmtId="0" fontId="0" fillId="0" borderId="0" xfId="0" applyAlignment="1">
      <alignment horizontal="center" wrapText="1"/>
    </xf>
    <xf numFmtId="0" fontId="9" fillId="13" borderId="1" xfId="0" applyFont="1" applyFill="1" applyBorder="1" applyAlignment="1">
      <alignment horizontal="center"/>
    </xf>
    <xf numFmtId="0" fontId="18" fillId="13" borderId="1" xfId="0" applyFont="1" applyFill="1" applyBorder="1" applyAlignment="1">
      <alignment horizontal="center"/>
    </xf>
    <xf numFmtId="0" fontId="7" fillId="21" borderId="1" xfId="0" applyFont="1" applyFill="1" applyBorder="1" applyAlignment="1">
      <alignment horizontal="center"/>
    </xf>
    <xf numFmtId="0" fontId="19" fillId="2" borderId="1" xfId="0" applyFont="1" applyFill="1" applyBorder="1" applyAlignment="1">
      <alignment horizontal="center" vertical="center"/>
    </xf>
    <xf numFmtId="58" fontId="4" fillId="2" borderId="1" xfId="0" applyNumberFormat="1" applyFont="1" applyFill="1" applyBorder="1" applyAlignment="1">
      <alignment horizontal="center"/>
    </xf>
    <xf numFmtId="176" fontId="9" fillId="2" borderId="1" xfId="0" applyNumberFormat="1" applyFont="1" applyFill="1" applyBorder="1" applyAlignment="1">
      <alignment horizontal="center"/>
    </xf>
    <xf numFmtId="0" fontId="21" fillId="0" borderId="0" xfId="0" applyFont="1"/>
    <xf numFmtId="0" fontId="7" fillId="21" borderId="3" xfId="0" applyFont="1" applyFill="1" applyBorder="1" applyAlignment="1">
      <alignment horizontal="center"/>
    </xf>
    <xf numFmtId="0" fontId="19" fillId="2" borderId="3" xfId="0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58" fontId="4" fillId="20" borderId="1" xfId="0" applyNumberFormat="1" applyFont="1" applyFill="1" applyBorder="1" applyAlignment="1">
      <alignment horizontal="center"/>
    </xf>
    <xf numFmtId="0" fontId="0" fillId="20" borderId="1" xfId="0" applyFill="1" applyBorder="1" applyAlignment="1">
      <alignment horizontal="center"/>
    </xf>
    <xf numFmtId="176" fontId="0" fillId="20" borderId="1" xfId="0" applyNumberFormat="1" applyFill="1" applyBorder="1" applyAlignment="1">
      <alignment horizontal="center"/>
    </xf>
    <xf numFmtId="58" fontId="4" fillId="13" borderId="1" xfId="0" applyNumberFormat="1" applyFont="1" applyFill="1" applyBorder="1" applyAlignment="1">
      <alignment horizontal="center"/>
    </xf>
    <xf numFmtId="0" fontId="0" fillId="13" borderId="1" xfId="0" applyFill="1" applyBorder="1" applyAlignment="1">
      <alignment horizontal="center"/>
    </xf>
    <xf numFmtId="176" fontId="0" fillId="13" borderId="1" xfId="0" applyNumberFormat="1" applyFill="1" applyBorder="1" applyAlignment="1">
      <alignment horizontal="center"/>
    </xf>
    <xf numFmtId="176" fontId="0" fillId="2" borderId="1" xfId="0" applyNumberFormat="1" applyFill="1" applyBorder="1" applyAlignment="1">
      <alignment horizontal="center"/>
    </xf>
    <xf numFmtId="0" fontId="4" fillId="6" borderId="1" xfId="0" applyFont="1" applyFill="1" applyBorder="1" applyAlignment="1">
      <alignment horizontal="center"/>
    </xf>
  </cellXfs>
  <cellStyles count="1">
    <cellStyle name="常规" xfId="0" builtinId="0"/>
  </cellStyles>
  <dxfs count="0"/>
  <tableStyles count="0" defaultTableStyle="TableStyleMedium2" defaultPivotStyle="PivotStyleMedium9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238125</xdr:colOff>
      <xdr:row>41</xdr:row>
      <xdr:rowOff>152400</xdr:rowOff>
    </xdr:from>
    <xdr:to>
      <xdr:col>20</xdr:col>
      <xdr:colOff>599467</xdr:colOff>
      <xdr:row>55</xdr:row>
      <xdr:rowOff>161624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20550" y="7200900"/>
          <a:ext cx="4866667" cy="24095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285750</xdr:colOff>
      <xdr:row>0</xdr:row>
      <xdr:rowOff>47625</xdr:rowOff>
    </xdr:from>
    <xdr:to>
      <xdr:col>6</xdr:col>
      <xdr:colOff>361598</xdr:colOff>
      <xdr:row>7</xdr:row>
      <xdr:rowOff>9380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7350" y="47625"/>
          <a:ext cx="2819048" cy="1161905"/>
        </a:xfrm>
        <a:prstGeom prst="rect">
          <a:avLst/>
        </a:prstGeom>
      </xdr:spPr>
    </xdr:pic>
    <xdr:clientData/>
  </xdr:twoCellAnchor>
  <xdr:twoCellAnchor editAs="oneCell">
    <xdr:from>
      <xdr:col>6</xdr:col>
      <xdr:colOff>361950</xdr:colOff>
      <xdr:row>0</xdr:row>
      <xdr:rowOff>76200</xdr:rowOff>
    </xdr:from>
    <xdr:to>
      <xdr:col>10</xdr:col>
      <xdr:colOff>409226</xdr:colOff>
      <xdr:row>6</xdr:row>
      <xdr:rowOff>171310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0" y="76200"/>
          <a:ext cx="2790476" cy="112381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</xdr:row>
      <xdr:rowOff>0</xdr:rowOff>
    </xdr:from>
    <xdr:to>
      <xdr:col>6</xdr:col>
      <xdr:colOff>428257</xdr:colOff>
      <xdr:row>13</xdr:row>
      <xdr:rowOff>66538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" y="1200150"/>
          <a:ext cx="2942857" cy="10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6</xdr:row>
      <xdr:rowOff>57150</xdr:rowOff>
    </xdr:from>
    <xdr:to>
      <xdr:col>10</xdr:col>
      <xdr:colOff>656841</xdr:colOff>
      <xdr:row>13</xdr:row>
      <xdr:rowOff>133191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38650" y="1085850"/>
          <a:ext cx="3076191" cy="12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14</xdr:row>
      <xdr:rowOff>133350</xdr:rowOff>
    </xdr:from>
    <xdr:to>
      <xdr:col>12</xdr:col>
      <xdr:colOff>618173</xdr:colOff>
      <xdr:row>40</xdr:row>
      <xdr:rowOff>56603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8725" y="2533650"/>
          <a:ext cx="7619048" cy="4380953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16</xdr:row>
      <xdr:rowOff>114301</xdr:rowOff>
    </xdr:from>
    <xdr:to>
      <xdr:col>8</xdr:col>
      <xdr:colOff>638175</xdr:colOff>
      <xdr:row>23</xdr:row>
      <xdr:rowOff>61539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86300" y="2857501"/>
          <a:ext cx="1438275" cy="11473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19050</xdr:rowOff>
    </xdr:from>
    <xdr:to>
      <xdr:col>13</xdr:col>
      <xdr:colOff>152038</xdr:colOff>
      <xdr:row>22</xdr:row>
      <xdr:rowOff>152255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2200" y="2762250"/>
          <a:ext cx="2895238" cy="1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42</xdr:row>
      <xdr:rowOff>142875</xdr:rowOff>
    </xdr:from>
    <xdr:to>
      <xdr:col>12</xdr:col>
      <xdr:colOff>561009</xdr:colOff>
      <xdr:row>68</xdr:row>
      <xdr:rowOff>85175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7275" y="7343775"/>
          <a:ext cx="7733334" cy="44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45</xdr:row>
      <xdr:rowOff>142875</xdr:rowOff>
    </xdr:from>
    <xdr:to>
      <xdr:col>16</xdr:col>
      <xdr:colOff>399850</xdr:colOff>
      <xdr:row>64</xdr:row>
      <xdr:rowOff>94849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72650" y="7858125"/>
          <a:ext cx="1600000" cy="3209524"/>
        </a:xfrm>
        <a:prstGeom prst="rect">
          <a:avLst/>
        </a:prstGeom>
      </xdr:spPr>
    </xdr:pic>
    <xdr:clientData/>
  </xdr:twoCellAnchor>
  <xdr:twoCellAnchor editAs="oneCell">
    <xdr:from>
      <xdr:col>16</xdr:col>
      <xdr:colOff>523875</xdr:colOff>
      <xdr:row>45</xdr:row>
      <xdr:rowOff>142875</xdr:rowOff>
    </xdr:from>
    <xdr:to>
      <xdr:col>19</xdr:col>
      <xdr:colOff>218856</xdr:colOff>
      <xdr:row>65</xdr:row>
      <xdr:rowOff>47209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96675" y="7858125"/>
          <a:ext cx="1752381" cy="3333334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78</xdr:row>
      <xdr:rowOff>47625</xdr:rowOff>
    </xdr:from>
    <xdr:to>
      <xdr:col>17</xdr:col>
      <xdr:colOff>579607</xdr:colOff>
      <xdr:row>111</xdr:row>
      <xdr:rowOff>27871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5825" y="13420725"/>
          <a:ext cx="11352382" cy="5638096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65</xdr:row>
      <xdr:rowOff>114300</xdr:rowOff>
    </xdr:from>
    <xdr:to>
      <xdr:col>18</xdr:col>
      <xdr:colOff>75592</xdr:colOff>
      <xdr:row>79</xdr:row>
      <xdr:rowOff>123524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553325" y="11258550"/>
          <a:ext cx="4866667" cy="24095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552450</xdr:colOff>
      <xdr:row>2</xdr:row>
      <xdr:rowOff>9525</xdr:rowOff>
    </xdr:from>
    <xdr:to>
      <xdr:col>16</xdr:col>
      <xdr:colOff>160774</xdr:colOff>
      <xdr:row>9</xdr:row>
      <xdr:rowOff>18899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4050" y="352425"/>
          <a:ext cx="9209524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0</xdr:row>
      <xdr:rowOff>0</xdr:rowOff>
    </xdr:from>
    <xdr:to>
      <xdr:col>21</xdr:col>
      <xdr:colOff>598356</xdr:colOff>
      <xdr:row>44</xdr:row>
      <xdr:rowOff>37153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8250" y="0"/>
          <a:ext cx="13761906" cy="7580953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55</xdr:row>
      <xdr:rowOff>38100</xdr:rowOff>
    </xdr:from>
    <xdr:to>
      <xdr:col>16</xdr:col>
      <xdr:colOff>122585</xdr:colOff>
      <xdr:row>80</xdr:row>
      <xdr:rowOff>18517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1575" y="9467850"/>
          <a:ext cx="9923810" cy="4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46</xdr:row>
      <xdr:rowOff>133350</xdr:rowOff>
    </xdr:from>
    <xdr:to>
      <xdr:col>24</xdr:col>
      <xdr:colOff>455159</xdr:colOff>
      <xdr:row>53</xdr:row>
      <xdr:rowOff>123676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1025" y="8020050"/>
          <a:ext cx="16333334" cy="11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24</xdr:col>
      <xdr:colOff>131449</xdr:colOff>
      <xdr:row>140</xdr:row>
      <xdr:rowOff>132412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1600" y="16630650"/>
          <a:ext cx="15219049" cy="75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168</xdr:row>
      <xdr:rowOff>0</xdr:rowOff>
    </xdr:from>
    <xdr:to>
      <xdr:col>14</xdr:col>
      <xdr:colOff>237067</xdr:colOff>
      <xdr:row>194</xdr:row>
      <xdr:rowOff>161348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" y="28803600"/>
          <a:ext cx="8466667" cy="4619048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168</xdr:row>
      <xdr:rowOff>76200</xdr:rowOff>
    </xdr:from>
    <xdr:to>
      <xdr:col>22</xdr:col>
      <xdr:colOff>246708</xdr:colOff>
      <xdr:row>194</xdr:row>
      <xdr:rowOff>132786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91450" y="28879800"/>
          <a:ext cx="7542858" cy="45142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599743</xdr:colOff>
      <xdr:row>24</xdr:row>
      <xdr:rowOff>85200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57143" cy="42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0</xdr:row>
      <xdr:rowOff>0</xdr:rowOff>
    </xdr:from>
    <xdr:to>
      <xdr:col>7</xdr:col>
      <xdr:colOff>476250</xdr:colOff>
      <xdr:row>24</xdr:row>
      <xdr:rowOff>27284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57475" y="0"/>
          <a:ext cx="2619375" cy="4142084"/>
        </a:xfrm>
        <a:prstGeom prst="rect">
          <a:avLst/>
        </a:prstGeom>
      </xdr:spPr>
    </xdr:pic>
    <xdr:clientData/>
  </xdr:twoCellAnchor>
  <xdr:twoCellAnchor editAs="oneCell">
    <xdr:from>
      <xdr:col>7</xdr:col>
      <xdr:colOff>466725</xdr:colOff>
      <xdr:row>0</xdr:row>
      <xdr:rowOff>1</xdr:rowOff>
    </xdr:from>
    <xdr:to>
      <xdr:col>11</xdr:col>
      <xdr:colOff>295275</xdr:colOff>
      <xdr:row>25</xdr:row>
      <xdr:rowOff>21635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67325" y="1"/>
          <a:ext cx="2571750" cy="4307884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523876</xdr:colOff>
      <xdr:row>23</xdr:row>
      <xdr:rowOff>142876</xdr:rowOff>
    </xdr:from>
    <xdr:to>
      <xdr:col>7</xdr:col>
      <xdr:colOff>469030</xdr:colOff>
      <xdr:row>49</xdr:row>
      <xdr:rowOff>104775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1276" y="4086226"/>
          <a:ext cx="2688354" cy="4419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47625</xdr:rowOff>
    </xdr:from>
    <xdr:to>
      <xdr:col>3</xdr:col>
      <xdr:colOff>495300</xdr:colOff>
      <xdr:row>49</xdr:row>
      <xdr:rowOff>34035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162425"/>
          <a:ext cx="2552700" cy="42726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371475</xdr:colOff>
      <xdr:row>10</xdr:row>
      <xdr:rowOff>47625</xdr:rowOff>
    </xdr:from>
    <xdr:to>
      <xdr:col>12</xdr:col>
      <xdr:colOff>513732</xdr:colOff>
      <xdr:row>44</xdr:row>
      <xdr:rowOff>75468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00475" y="1762125"/>
          <a:ext cx="4942857" cy="5857143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10</xdr:row>
      <xdr:rowOff>47625</xdr:rowOff>
    </xdr:from>
    <xdr:to>
      <xdr:col>12</xdr:col>
      <xdr:colOff>523256</xdr:colOff>
      <xdr:row>44</xdr:row>
      <xdr:rowOff>84992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00475" y="1762125"/>
          <a:ext cx="4952381" cy="5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419100</xdr:colOff>
      <xdr:row>39</xdr:row>
      <xdr:rowOff>38100</xdr:rowOff>
    </xdr:from>
    <xdr:to>
      <xdr:col>9</xdr:col>
      <xdr:colOff>8917</xdr:colOff>
      <xdr:row>53</xdr:row>
      <xdr:rowOff>47324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43225" y="6743700"/>
          <a:ext cx="4866667" cy="24095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90"/>
  <sheetViews>
    <sheetView tabSelected="1" zoomScaleNormal="100" zoomScaleSheetLayoutView="100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H7" sqref="H7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9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77"/>
      <c r="I1" s="19" t="s">
        <v>141</v>
      </c>
      <c r="J1" s="19" t="s">
        <v>141</v>
      </c>
      <c r="K1" s="19" t="s">
        <v>141</v>
      </c>
      <c r="L1" s="177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0" customFormat="1">
      <c r="A3" s="95" t="s">
        <v>49</v>
      </c>
      <c r="B3" s="96">
        <v>25000</v>
      </c>
      <c r="C3" s="97">
        <v>0</v>
      </c>
      <c r="D3" s="96">
        <f>B3-C3-E3</f>
        <v>18659.099999999999</v>
      </c>
      <c r="E3" s="97">
        <f>SUM(F3:BE3)</f>
        <v>6340.9</v>
      </c>
      <c r="F3" s="98">
        <v>273</v>
      </c>
      <c r="G3" s="98">
        <v>498.5</v>
      </c>
      <c r="H3" s="98">
        <v>228</v>
      </c>
      <c r="I3" s="98">
        <v>500</v>
      </c>
      <c r="J3" s="98">
        <v>468.2</v>
      </c>
      <c r="K3" s="98">
        <v>483</v>
      </c>
      <c r="L3" s="98">
        <v>395</v>
      </c>
      <c r="M3" s="101">
        <v>366</v>
      </c>
      <c r="N3" s="98">
        <v>482</v>
      </c>
      <c r="O3" s="98">
        <v>500</v>
      </c>
      <c r="P3" s="98">
        <v>253</v>
      </c>
      <c r="Q3" s="98">
        <v>236.5</v>
      </c>
      <c r="R3" s="98">
        <v>118.2</v>
      </c>
      <c r="S3" s="98">
        <v>258</v>
      </c>
      <c r="T3" s="98">
        <v>232.5</v>
      </c>
      <c r="U3" s="98">
        <v>188</v>
      </c>
      <c r="V3" s="98">
        <v>232.5</v>
      </c>
      <c r="W3" s="98">
        <v>100</v>
      </c>
      <c r="X3" s="98">
        <v>376.5</v>
      </c>
      <c r="Y3" s="98">
        <v>152</v>
      </c>
      <c r="Z3" s="98"/>
      <c r="AA3" s="98"/>
      <c r="AB3" s="98"/>
      <c r="AC3" s="98"/>
      <c r="AD3" s="98"/>
      <c r="AE3" s="98"/>
      <c r="AF3" s="98"/>
      <c r="AG3" s="98"/>
      <c r="AH3" s="98"/>
      <c r="AI3" s="99"/>
      <c r="AJ3" s="99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9"/>
      <c r="AV3" s="99"/>
      <c r="AW3" s="99"/>
      <c r="AX3" s="99"/>
      <c r="AY3" s="99"/>
      <c r="AZ3" s="99"/>
    </row>
    <row r="4" spans="1:52">
      <c r="A4" s="13">
        <v>25</v>
      </c>
      <c r="B4" s="80" t="s">
        <v>124</v>
      </c>
      <c r="C4" s="4"/>
      <c r="D4" s="4"/>
      <c r="E4" s="4"/>
      <c r="F4" s="163" t="s">
        <v>128</v>
      </c>
      <c r="G4" s="32"/>
      <c r="H4" s="32"/>
      <c r="I4" s="32" t="s">
        <v>127</v>
      </c>
      <c r="J4" s="19" t="s">
        <v>138</v>
      </c>
      <c r="K4" s="32" t="s">
        <v>89</v>
      </c>
      <c r="L4" s="32" t="s">
        <v>89</v>
      </c>
      <c r="M4" s="32" t="s">
        <v>89</v>
      </c>
      <c r="N4" s="32"/>
      <c r="O4" s="32" t="s">
        <v>89</v>
      </c>
      <c r="P4" s="32"/>
      <c r="Q4" s="163" t="s">
        <v>128</v>
      </c>
      <c r="R4" s="32"/>
      <c r="S4" s="163" t="s">
        <v>128</v>
      </c>
      <c r="T4" s="32"/>
      <c r="U4" s="163" t="s">
        <v>128</v>
      </c>
      <c r="V4" s="32"/>
      <c r="W4" s="32"/>
      <c r="X4" s="32"/>
      <c r="Y4" s="32"/>
      <c r="Z4" s="32"/>
      <c r="AA4" s="32"/>
      <c r="AB4" s="32"/>
      <c r="AC4" s="32"/>
      <c r="AD4" s="32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0" customFormat="1">
      <c r="A5" s="95" t="s">
        <v>83</v>
      </c>
      <c r="B5" s="96">
        <v>8000</v>
      </c>
      <c r="C5" s="97">
        <v>7532.97</v>
      </c>
      <c r="D5" s="96">
        <f>B5-C5-E5</f>
        <v>467.02999999999975</v>
      </c>
      <c r="E5" s="97">
        <f>SUM(F5:BE5)</f>
        <v>0</v>
      </c>
      <c r="F5" s="98"/>
      <c r="G5" s="98"/>
      <c r="H5" s="98"/>
      <c r="I5" s="98"/>
      <c r="J5" s="98"/>
      <c r="K5" s="98"/>
      <c r="L5" s="98"/>
      <c r="M5" s="101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9"/>
      <c r="AX5" s="99"/>
      <c r="AY5" s="99"/>
      <c r="AZ5" s="99"/>
    </row>
    <row r="6" spans="1:52">
      <c r="A6" s="13">
        <v>28</v>
      </c>
      <c r="B6" s="80"/>
      <c r="C6" s="4"/>
      <c r="D6" s="4"/>
      <c r="E6" s="4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7"/>
      <c r="AC6" s="47"/>
      <c r="AD6" s="47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00" customFormat="1">
      <c r="A7" s="95" t="s">
        <v>9</v>
      </c>
      <c r="B7" s="173">
        <v>148000</v>
      </c>
      <c r="C7" s="172">
        <v>5220</v>
      </c>
      <c r="D7" s="96">
        <f>B7-C7-E7</f>
        <v>138055.29999999999</v>
      </c>
      <c r="E7" s="97">
        <f>SUM(F7:BE7)</f>
        <v>4724.7</v>
      </c>
      <c r="F7" s="98">
        <v>231.2</v>
      </c>
      <c r="G7" s="98">
        <v>485</v>
      </c>
      <c r="H7" s="98">
        <v>500</v>
      </c>
      <c r="I7" s="98">
        <v>126</v>
      </c>
      <c r="J7" s="98">
        <v>425</v>
      </c>
      <c r="K7" s="98">
        <v>499</v>
      </c>
      <c r="L7" s="98">
        <v>315</v>
      </c>
      <c r="M7" s="98">
        <v>153</v>
      </c>
      <c r="N7" s="98">
        <v>369</v>
      </c>
      <c r="O7" s="98">
        <v>362.8</v>
      </c>
      <c r="P7" s="98">
        <v>500</v>
      </c>
      <c r="Q7" s="98">
        <v>432</v>
      </c>
      <c r="R7" s="98">
        <v>326.7</v>
      </c>
      <c r="S7" s="98"/>
      <c r="T7" s="98"/>
      <c r="U7" s="98"/>
      <c r="V7" s="98"/>
      <c r="W7" s="98"/>
      <c r="X7" s="98"/>
      <c r="Y7" s="98"/>
      <c r="Z7" s="98"/>
      <c r="AA7" s="98"/>
      <c r="AB7" s="98"/>
      <c r="AC7" s="98"/>
      <c r="AD7" s="98"/>
      <c r="AE7" s="98"/>
      <c r="AF7" s="98"/>
      <c r="AG7" s="98"/>
      <c r="AH7" s="98"/>
      <c r="AI7" s="99"/>
      <c r="AJ7" s="99"/>
      <c r="AK7" s="99"/>
      <c r="AL7" s="99"/>
      <c r="AM7" s="99"/>
      <c r="AN7" s="99"/>
      <c r="AO7" s="99"/>
      <c r="AP7" s="99"/>
      <c r="AQ7" s="99"/>
      <c r="AR7" s="99"/>
      <c r="AS7" s="99"/>
      <c r="AT7" s="99"/>
      <c r="AU7" s="99"/>
      <c r="AV7" s="99"/>
      <c r="AW7" s="99"/>
      <c r="AX7" s="99"/>
      <c r="AY7" s="99"/>
      <c r="AZ7" s="99"/>
    </row>
    <row r="8" spans="1:52">
      <c r="A8" s="13">
        <v>29</v>
      </c>
      <c r="B8" s="4"/>
      <c r="C8" s="4"/>
      <c r="D8" s="4"/>
      <c r="E8" s="4"/>
      <c r="F8" s="32"/>
      <c r="G8" s="32"/>
      <c r="H8" s="32">
        <v>3</v>
      </c>
      <c r="I8" s="32"/>
      <c r="J8" s="32"/>
      <c r="K8" s="32">
        <v>6</v>
      </c>
      <c r="L8" s="32"/>
      <c r="M8" s="32"/>
      <c r="N8" s="32">
        <v>9</v>
      </c>
      <c r="O8" s="19" t="s">
        <v>82</v>
      </c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47"/>
      <c r="AC8" s="47"/>
      <c r="AD8" s="47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0" customFormat="1">
      <c r="A9" s="135" t="s">
        <v>10</v>
      </c>
      <c r="B9" s="114">
        <v>63000</v>
      </c>
      <c r="C9" s="115">
        <v>3275</v>
      </c>
      <c r="D9" s="114">
        <f>B9-C9-E9</f>
        <v>57780</v>
      </c>
      <c r="E9" s="115">
        <f>SUM(F9:BE9)</f>
        <v>1945</v>
      </c>
      <c r="F9" s="136">
        <v>189</v>
      </c>
      <c r="G9" s="137">
        <v>452</v>
      </c>
      <c r="H9" s="136">
        <v>236</v>
      </c>
      <c r="I9" s="137">
        <v>253</v>
      </c>
      <c r="J9" s="137">
        <v>126</v>
      </c>
      <c r="K9" s="137">
        <v>100</v>
      </c>
      <c r="L9" s="137">
        <v>89</v>
      </c>
      <c r="M9" s="137">
        <v>500</v>
      </c>
      <c r="N9" s="137"/>
      <c r="O9" s="137"/>
      <c r="P9" s="136"/>
      <c r="Q9" s="136"/>
      <c r="R9" s="136"/>
      <c r="S9" s="136"/>
      <c r="T9" s="136"/>
      <c r="U9" s="136"/>
      <c r="V9" s="136"/>
      <c r="W9" s="136"/>
      <c r="X9" s="136"/>
      <c r="Y9" s="136"/>
      <c r="Z9" s="138"/>
      <c r="AA9" s="139"/>
      <c r="AB9" s="139"/>
      <c r="AC9" s="139"/>
      <c r="AD9" s="139"/>
      <c r="AE9" s="139"/>
      <c r="AF9" s="139"/>
      <c r="AG9" s="139"/>
      <c r="AH9" s="139"/>
      <c r="AI9" s="139"/>
      <c r="AJ9" s="139"/>
      <c r="AK9" s="139"/>
      <c r="AL9" s="139"/>
      <c r="AM9" s="139"/>
      <c r="AN9" s="139"/>
      <c r="AO9" s="139"/>
      <c r="AP9" s="139"/>
      <c r="AQ9" s="139"/>
      <c r="AR9" s="139"/>
      <c r="AS9" s="139"/>
      <c r="AT9" s="139"/>
      <c r="AU9" s="139"/>
      <c r="AV9" s="139"/>
      <c r="AW9" s="139"/>
      <c r="AX9" s="139"/>
      <c r="AY9" s="139"/>
      <c r="AZ9" s="139"/>
    </row>
    <row r="10" spans="1:52">
      <c r="A10" s="13">
        <v>28</v>
      </c>
      <c r="B10" s="13"/>
      <c r="C10" s="4"/>
      <c r="D10" s="4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7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3" customFormat="1">
      <c r="A11" s="149" t="s">
        <v>47</v>
      </c>
      <c r="B11" s="130">
        <v>21000</v>
      </c>
      <c r="C11" s="131">
        <v>4917</v>
      </c>
      <c r="D11" s="131">
        <f>B11-C11-E11</f>
        <v>13160.5</v>
      </c>
      <c r="E11" s="131">
        <f>SUM(F11:BE11)</f>
        <v>2922.5</v>
      </c>
      <c r="F11" s="132">
        <v>211.5</v>
      </c>
      <c r="G11" s="132">
        <v>395</v>
      </c>
      <c r="H11" s="132">
        <v>208</v>
      </c>
      <c r="I11" s="132">
        <v>202</v>
      </c>
      <c r="J11" s="132">
        <v>368</v>
      </c>
      <c r="K11" s="132">
        <v>485</v>
      </c>
      <c r="L11" s="132">
        <v>372</v>
      </c>
      <c r="M11" s="132">
        <v>108</v>
      </c>
      <c r="N11" s="132">
        <v>200</v>
      </c>
      <c r="O11" s="132">
        <v>77</v>
      </c>
      <c r="P11" s="132">
        <v>296</v>
      </c>
      <c r="Q11" s="132"/>
      <c r="R11" s="132"/>
      <c r="S11" s="132"/>
      <c r="T11" s="132"/>
      <c r="U11" s="132"/>
      <c r="V11" s="132"/>
      <c r="W11" s="132"/>
      <c r="X11" s="132"/>
      <c r="Y11" s="132"/>
      <c r="Z11" s="141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</row>
    <row r="12" spans="1:52">
      <c r="A12" s="147">
        <v>30</v>
      </c>
      <c r="B12" s="80">
        <v>9644</v>
      </c>
      <c r="C12" s="49"/>
      <c r="D12" s="13"/>
      <c r="E12" s="38" t="s">
        <v>68</v>
      </c>
      <c r="F12" s="32"/>
      <c r="G12" s="79"/>
      <c r="H12" s="156" t="s">
        <v>54</v>
      </c>
      <c r="I12" s="163" t="s">
        <v>77</v>
      </c>
      <c r="J12" s="176" t="s">
        <v>134</v>
      </c>
      <c r="K12" s="79">
        <v>6</v>
      </c>
      <c r="L12" s="79">
        <v>7</v>
      </c>
      <c r="M12" s="32">
        <v>8</v>
      </c>
      <c r="N12" s="32">
        <v>9</v>
      </c>
      <c r="O12" s="163" t="s">
        <v>77</v>
      </c>
      <c r="P12" s="163" t="s">
        <v>77</v>
      </c>
      <c r="Q12" s="175" t="s">
        <v>133</v>
      </c>
      <c r="R12" s="175" t="s">
        <v>134</v>
      </c>
      <c r="S12" s="175"/>
      <c r="T12" s="175"/>
      <c r="U12" s="32"/>
      <c r="V12" s="32"/>
      <c r="W12" s="32"/>
      <c r="X12" s="32"/>
      <c r="Y12" s="32"/>
      <c r="Z12" s="47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05" customFormat="1">
      <c r="A13" s="102" t="s">
        <v>20</v>
      </c>
      <c r="B13" s="96">
        <v>17000</v>
      </c>
      <c r="C13" s="38">
        <v>2594</v>
      </c>
      <c r="D13" s="96">
        <f>B13-C13-E13</f>
        <v>12143.3</v>
      </c>
      <c r="E13" s="97">
        <f>SUM(F13:BE13)</f>
        <v>2262.6999999999998</v>
      </c>
      <c r="F13" s="98">
        <v>352.2</v>
      </c>
      <c r="G13" s="103">
        <v>428.5</v>
      </c>
      <c r="H13" s="103">
        <v>253</v>
      </c>
      <c r="I13" s="103">
        <v>366</v>
      </c>
      <c r="J13" s="103">
        <v>82</v>
      </c>
      <c r="K13" s="103">
        <v>382</v>
      </c>
      <c r="L13" s="103">
        <v>399</v>
      </c>
      <c r="M13" s="103"/>
      <c r="N13" s="103"/>
      <c r="O13" s="103"/>
      <c r="P13" s="103"/>
      <c r="Q13" s="103"/>
      <c r="R13" s="103"/>
      <c r="S13" s="103"/>
      <c r="T13" s="103"/>
      <c r="U13" s="103"/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  <c r="AF13" s="104"/>
      <c r="AG13" s="104"/>
      <c r="AH13" s="104"/>
      <c r="AI13" s="104"/>
      <c r="AJ13" s="104"/>
      <c r="AK13" s="104"/>
      <c r="AL13" s="104"/>
      <c r="AM13" s="104"/>
      <c r="AN13" s="104"/>
      <c r="AO13" s="104"/>
      <c r="AP13" s="104"/>
      <c r="AQ13" s="104"/>
      <c r="AR13" s="104"/>
      <c r="AS13" s="104"/>
      <c r="AT13" s="104"/>
      <c r="AU13" s="104"/>
      <c r="AV13" s="104"/>
      <c r="AW13" s="104"/>
      <c r="AX13" s="104"/>
      <c r="AY13" s="104"/>
      <c r="AZ13" s="104"/>
    </row>
    <row r="14" spans="1:52" s="63" customFormat="1">
      <c r="A14" s="13">
        <v>30</v>
      </c>
      <c r="B14" s="80"/>
      <c r="C14" s="60"/>
      <c r="D14" s="61"/>
      <c r="E14" s="61"/>
      <c r="F14" s="167"/>
      <c r="G14" s="167"/>
      <c r="H14" s="167"/>
      <c r="I14" s="167" t="s">
        <v>177</v>
      </c>
      <c r="J14" s="167"/>
      <c r="K14" s="167">
        <v>1</v>
      </c>
      <c r="L14" s="167" t="s">
        <v>172</v>
      </c>
      <c r="M14" s="167">
        <v>2</v>
      </c>
      <c r="N14" s="167"/>
      <c r="O14" s="167" t="s">
        <v>88</v>
      </c>
      <c r="P14" s="167"/>
      <c r="Q14" s="167"/>
      <c r="R14" s="167"/>
      <c r="S14" s="167"/>
      <c r="T14" s="167"/>
      <c r="U14" s="167"/>
      <c r="V14" s="167"/>
      <c r="W14" s="61"/>
      <c r="X14" s="61"/>
      <c r="Y14" s="61"/>
      <c r="Z14" s="61"/>
      <c r="AA14" s="61"/>
      <c r="AB14" s="61"/>
      <c r="AC14" s="62"/>
      <c r="AD14" s="62"/>
      <c r="AE14" s="62"/>
      <c r="AF14" s="62"/>
      <c r="AG14" s="62"/>
      <c r="AH14" s="62"/>
      <c r="AI14" s="62"/>
      <c r="AJ14" s="62"/>
      <c r="AK14" s="62"/>
      <c r="AL14" s="62"/>
      <c r="AM14" s="62"/>
      <c r="AN14" s="62"/>
      <c r="AO14" s="62"/>
      <c r="AP14" s="62"/>
      <c r="AQ14" s="62"/>
      <c r="AR14" s="62"/>
      <c r="AS14" s="62"/>
      <c r="AT14" s="62"/>
      <c r="AU14" s="62"/>
      <c r="AV14" s="62"/>
      <c r="AW14" s="62"/>
      <c r="AX14" s="62"/>
      <c r="AY14" s="62"/>
      <c r="AZ14" s="62"/>
    </row>
    <row r="15" spans="1:52" s="70" customFormat="1">
      <c r="A15" s="65" t="s">
        <v>24</v>
      </c>
      <c r="B15" s="66">
        <v>6766</v>
      </c>
      <c r="C15" s="66">
        <v>6666</v>
      </c>
      <c r="D15" s="66">
        <f>B15-C15-E15</f>
        <v>0</v>
      </c>
      <c r="E15" s="67">
        <f>SUM(F15:BE15)</f>
        <v>100</v>
      </c>
      <c r="F15" s="68">
        <v>100</v>
      </c>
      <c r="G15" s="68"/>
      <c r="H15" s="68"/>
      <c r="I15" s="68"/>
      <c r="J15" s="68"/>
      <c r="K15" s="68"/>
      <c r="L15" s="68"/>
      <c r="M15" s="68"/>
      <c r="N15" s="68"/>
      <c r="O15" s="68"/>
      <c r="P15" s="68"/>
      <c r="Q15" s="68"/>
      <c r="R15" s="68"/>
      <c r="S15" s="68"/>
      <c r="T15" s="68"/>
      <c r="U15" s="68"/>
      <c r="V15" s="68"/>
      <c r="W15" s="68"/>
      <c r="X15" s="68"/>
      <c r="Y15" s="68"/>
      <c r="Z15" s="69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</row>
    <row r="16" spans="1:52" s="8" customFormat="1">
      <c r="A16" s="16">
        <v>1109</v>
      </c>
      <c r="B16" s="10">
        <f>SUM(B3,B5,B7,B9,B11,B13,B15)</f>
        <v>288766</v>
      </c>
      <c r="C16" s="64">
        <f>SUM(C3,C5,C7,C9,C11,C13,C15)</f>
        <v>30204.97</v>
      </c>
      <c r="D16" s="6">
        <f>SUM(D3,D5,D7,D9,D11,D13,D15)</f>
        <v>240265.22999999998</v>
      </c>
      <c r="E16" s="6">
        <f>SUM(E3,E5,E7,E9,E11,E13,E15)</f>
        <v>18295.8</v>
      </c>
      <c r="F16" s="6">
        <v>1</v>
      </c>
      <c r="G16" s="93" t="s">
        <v>63</v>
      </c>
      <c r="H16" s="93" t="s">
        <v>64</v>
      </c>
      <c r="I16" s="93" t="s">
        <v>65</v>
      </c>
      <c r="J16" s="93" t="s">
        <v>66</v>
      </c>
      <c r="K16" s="93" t="s">
        <v>67</v>
      </c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6"/>
      <c r="W16" s="6"/>
      <c r="X16" s="6"/>
      <c r="Y16" s="6"/>
      <c r="Z16" s="9"/>
      <c r="AA16" s="9"/>
      <c r="AB16" s="9"/>
      <c r="AC16" s="9"/>
      <c r="AD16" s="9"/>
      <c r="AE16" s="9"/>
      <c r="AF16" s="9"/>
      <c r="AG16" s="9"/>
      <c r="AH16" s="9"/>
      <c r="AI16" s="9"/>
      <c r="AJ16" s="9"/>
      <c r="AK16" s="9"/>
      <c r="AL16" s="9"/>
      <c r="AM16" s="9"/>
      <c r="AN16" s="9"/>
      <c r="AO16" s="9"/>
      <c r="AP16" s="9"/>
      <c r="AQ16" s="9"/>
      <c r="AR16" s="9"/>
      <c r="AS16" s="9"/>
      <c r="AT16" s="9"/>
      <c r="AU16" s="9"/>
      <c r="AV16" s="9"/>
      <c r="AW16" s="9"/>
      <c r="AX16" s="9"/>
      <c r="AY16" s="9"/>
      <c r="AZ16" s="9"/>
    </row>
    <row r="17" spans="1:52" s="57" customFormat="1">
      <c r="A17" s="51" t="s">
        <v>17</v>
      </c>
      <c r="B17" s="52">
        <v>30000</v>
      </c>
      <c r="C17" s="53"/>
      <c r="D17" s="53">
        <f>B17-C17-E17</f>
        <v>30000</v>
      </c>
      <c r="E17" s="53">
        <f>SUM(F17:BE17)</f>
        <v>0</v>
      </c>
      <c r="F17" s="54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54"/>
      <c r="R17" s="54"/>
      <c r="S17" s="54"/>
      <c r="T17" s="54"/>
      <c r="U17" s="54"/>
      <c r="V17" s="55"/>
      <c r="W17" s="55"/>
      <c r="X17" s="54"/>
      <c r="Y17" s="54"/>
      <c r="Z17" s="56"/>
      <c r="AA17" s="56"/>
      <c r="AB17" s="56"/>
      <c r="AC17" s="56"/>
      <c r="AD17" s="56"/>
      <c r="AE17" s="56"/>
      <c r="AF17" s="56"/>
      <c r="AG17" s="56"/>
      <c r="AH17" s="56"/>
      <c r="AI17" s="56"/>
      <c r="AJ17" s="56"/>
      <c r="AK17" s="56"/>
      <c r="AL17" s="56"/>
      <c r="AM17" s="56"/>
      <c r="AN17" s="56"/>
      <c r="AO17" s="56"/>
      <c r="AP17" s="56"/>
      <c r="AQ17" s="56"/>
      <c r="AR17" s="56"/>
      <c r="AS17" s="56"/>
      <c r="AT17" s="56"/>
      <c r="AU17" s="56"/>
      <c r="AV17" s="56"/>
      <c r="AW17" s="56"/>
      <c r="AX17" s="56"/>
      <c r="AY17" s="56"/>
      <c r="AZ17" s="56"/>
    </row>
    <row r="18" spans="1:52" s="57" customFormat="1">
      <c r="A18" s="51" t="s">
        <v>18</v>
      </c>
      <c r="B18" s="52">
        <v>14</v>
      </c>
      <c r="C18" s="58"/>
      <c r="D18" s="58"/>
      <c r="E18" s="58"/>
      <c r="F18" s="52"/>
      <c r="G18" s="79"/>
      <c r="H18" s="79"/>
      <c r="I18" s="79"/>
      <c r="J18" s="79"/>
      <c r="K18" s="82"/>
      <c r="L18" s="83"/>
      <c r="M18" s="79"/>
      <c r="N18" s="78"/>
      <c r="O18" s="79"/>
      <c r="P18" s="79"/>
      <c r="Q18" s="52"/>
      <c r="R18" s="54"/>
      <c r="S18" s="54"/>
      <c r="T18" s="54"/>
      <c r="U18" s="54"/>
      <c r="V18" s="54"/>
      <c r="W18" s="54"/>
      <c r="X18" s="54"/>
      <c r="Y18" s="54"/>
      <c r="Z18" s="56"/>
      <c r="AA18" s="56"/>
      <c r="AB18" s="56"/>
      <c r="AC18" s="56"/>
      <c r="AD18" s="56"/>
      <c r="AE18" s="56"/>
      <c r="AF18" s="56"/>
      <c r="AG18" s="56"/>
      <c r="AH18" s="56"/>
      <c r="AI18" s="56"/>
      <c r="AJ18" s="56"/>
      <c r="AK18" s="56"/>
      <c r="AL18" s="56"/>
      <c r="AM18" s="56"/>
      <c r="AN18" s="56"/>
      <c r="AO18" s="56"/>
      <c r="AP18" s="56"/>
      <c r="AQ18" s="56"/>
      <c r="AR18" s="56"/>
      <c r="AS18" s="56"/>
      <c r="AT18" s="56"/>
      <c r="AU18" s="56"/>
      <c r="AV18" s="56"/>
      <c r="AW18" s="56"/>
      <c r="AX18" s="56"/>
      <c r="AY18" s="56"/>
      <c r="AZ18" s="56"/>
    </row>
    <row r="19" spans="1:52" s="105" customFormat="1">
      <c r="A19" s="102" t="s">
        <v>42</v>
      </c>
      <c r="B19" s="96">
        <v>27000</v>
      </c>
      <c r="C19" s="161">
        <f>SUM(D20,E20:F20)</f>
        <v>0</v>
      </c>
      <c r="D19" s="106">
        <f>B19-C19-E19</f>
        <v>24350.5</v>
      </c>
      <c r="E19" s="96">
        <f>SUM(F19:BE19)</f>
        <v>2649.5</v>
      </c>
      <c r="F19" s="103">
        <v>1800</v>
      </c>
      <c r="G19" s="103">
        <v>636.5</v>
      </c>
      <c r="H19" s="103">
        <v>213</v>
      </c>
      <c r="I19" s="103"/>
      <c r="J19" s="103"/>
      <c r="K19" s="103"/>
      <c r="L19" s="103"/>
      <c r="M19" s="103"/>
      <c r="N19" s="103"/>
      <c r="O19" s="103"/>
      <c r="P19" s="98"/>
      <c r="Q19" s="103"/>
      <c r="R19" s="103"/>
      <c r="S19" s="103"/>
      <c r="T19" s="96"/>
      <c r="U19" s="96"/>
      <c r="V19" s="96"/>
      <c r="W19" s="96"/>
      <c r="X19" s="96"/>
      <c r="Y19" s="96"/>
      <c r="Z19" s="104"/>
      <c r="AA19" s="104"/>
      <c r="AB19" s="104"/>
      <c r="AC19" s="104"/>
      <c r="AD19" s="104"/>
      <c r="AE19" s="104"/>
      <c r="AF19" s="104"/>
      <c r="AG19" s="104"/>
      <c r="AH19" s="104"/>
      <c r="AI19" s="104"/>
      <c r="AJ19" s="104"/>
      <c r="AK19" s="104"/>
      <c r="AL19" s="104"/>
      <c r="AM19" s="104"/>
      <c r="AN19" s="104"/>
      <c r="AO19" s="104"/>
      <c r="AP19" s="104"/>
      <c r="AQ19" s="104"/>
      <c r="AR19" s="104"/>
      <c r="AS19" s="104"/>
      <c r="AT19" s="104"/>
      <c r="AU19" s="104"/>
      <c r="AV19" s="104"/>
      <c r="AW19" s="104"/>
      <c r="AX19" s="104"/>
      <c r="AY19" s="104"/>
      <c r="AZ19" s="104"/>
    </row>
    <row r="20" spans="1:52">
      <c r="A20" s="19" t="s">
        <v>31</v>
      </c>
      <c r="B20" s="30" t="s">
        <v>158</v>
      </c>
      <c r="C20" s="162" t="s">
        <v>76</v>
      </c>
      <c r="D20" s="85">
        <v>0</v>
      </c>
      <c r="E20" s="85">
        <v>0</v>
      </c>
      <c r="F20" s="85">
        <v>0</v>
      </c>
      <c r="G20" s="163"/>
      <c r="H20" s="163"/>
      <c r="I20" s="163"/>
      <c r="J20" s="163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12" customFormat="1">
      <c r="A21" s="107" t="s">
        <v>43</v>
      </c>
      <c r="B21" s="108">
        <v>31000</v>
      </c>
      <c r="C21" s="143">
        <v>0</v>
      </c>
      <c r="D21" s="109">
        <f>B21-C21-E21</f>
        <v>23982.7</v>
      </c>
      <c r="E21" s="108">
        <f>SUM(F21:BE21)</f>
        <v>7017.3</v>
      </c>
      <c r="F21" s="110">
        <v>620</v>
      </c>
      <c r="G21" s="110">
        <v>736</v>
      </c>
      <c r="H21" s="110">
        <v>438</v>
      </c>
      <c r="I21" s="110">
        <v>368.5</v>
      </c>
      <c r="J21" s="110">
        <v>500</v>
      </c>
      <c r="K21" s="110">
        <v>473.8</v>
      </c>
      <c r="L21" s="110">
        <v>373</v>
      </c>
      <c r="M21" s="110">
        <v>136.5</v>
      </c>
      <c r="N21" s="110">
        <v>253.5</v>
      </c>
      <c r="O21" s="110">
        <v>362</v>
      </c>
      <c r="P21" s="110">
        <v>208</v>
      </c>
      <c r="Q21" s="110">
        <v>636</v>
      </c>
      <c r="R21" s="110">
        <v>428</v>
      </c>
      <c r="S21" s="110">
        <v>450</v>
      </c>
      <c r="T21" s="110">
        <v>388</v>
      </c>
      <c r="U21" s="110">
        <v>209</v>
      </c>
      <c r="V21" s="108">
        <v>112</v>
      </c>
      <c r="W21" s="108">
        <v>325</v>
      </c>
      <c r="X21" s="108"/>
      <c r="Y21" s="108"/>
      <c r="Z21" s="111"/>
      <c r="AA21" s="111"/>
      <c r="AB21" s="111"/>
      <c r="AC21" s="111"/>
      <c r="AD21" s="111"/>
      <c r="AE21" s="111"/>
      <c r="AF21" s="111"/>
      <c r="AG21" s="111"/>
      <c r="AH21" s="111"/>
      <c r="AI21" s="111"/>
      <c r="AJ21" s="111"/>
      <c r="AK21" s="111"/>
      <c r="AL21" s="111"/>
      <c r="AM21" s="111"/>
      <c r="AN21" s="111"/>
      <c r="AO21" s="111"/>
      <c r="AP21" s="111"/>
      <c r="AQ21" s="111"/>
      <c r="AR21" s="111"/>
      <c r="AS21" s="111"/>
      <c r="AT21" s="111"/>
      <c r="AU21" s="111"/>
      <c r="AV21" s="111"/>
      <c r="AW21" s="111"/>
      <c r="AX21" s="111"/>
      <c r="AY21" s="111"/>
      <c r="AZ21" s="111"/>
    </row>
    <row r="22" spans="1:52">
      <c r="A22" s="19"/>
      <c r="B22" s="13">
        <v>4.12</v>
      </c>
      <c r="C22" s="18"/>
      <c r="D22" s="4"/>
      <c r="E22" s="38" t="s">
        <v>71</v>
      </c>
      <c r="F22" s="32" t="s">
        <v>75</v>
      </c>
      <c r="G22" s="32" t="s">
        <v>72</v>
      </c>
      <c r="H22" s="32" t="s">
        <v>73</v>
      </c>
      <c r="I22" s="32" t="s">
        <v>74</v>
      </c>
      <c r="J22" s="32" t="s">
        <v>159</v>
      </c>
      <c r="K22" s="32"/>
      <c r="L22" s="32"/>
      <c r="M22" s="32"/>
      <c r="N22" s="32" t="s">
        <v>72</v>
      </c>
      <c r="O22" s="32" t="s">
        <v>73</v>
      </c>
      <c r="P22" s="32" t="s">
        <v>74</v>
      </c>
      <c r="Q22" s="32"/>
      <c r="R22" s="32"/>
      <c r="S22" s="32"/>
      <c r="T22" s="32"/>
      <c r="U22" s="32"/>
      <c r="V22" s="32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0" customFormat="1">
      <c r="A23" s="95" t="s">
        <v>41</v>
      </c>
      <c r="B23" s="96">
        <v>70000</v>
      </c>
      <c r="C23" s="97">
        <v>0</v>
      </c>
      <c r="D23" s="97">
        <f>B23-C23-E23</f>
        <v>58730.2</v>
      </c>
      <c r="E23" s="97">
        <f>SUM(F23:BE23)</f>
        <v>11269.8</v>
      </c>
      <c r="F23" s="98">
        <v>1100</v>
      </c>
      <c r="G23" s="101">
        <v>463</v>
      </c>
      <c r="H23" s="101">
        <v>489</v>
      </c>
      <c r="I23" s="101">
        <v>496</v>
      </c>
      <c r="J23" s="101">
        <v>500</v>
      </c>
      <c r="K23" s="101">
        <v>477</v>
      </c>
      <c r="L23" s="101">
        <v>368</v>
      </c>
      <c r="M23" s="101">
        <v>120</v>
      </c>
      <c r="N23" s="101">
        <v>369.2</v>
      </c>
      <c r="O23" s="101">
        <v>421</v>
      </c>
      <c r="P23" s="101">
        <v>215.2</v>
      </c>
      <c r="Q23" s="101">
        <v>367.2</v>
      </c>
      <c r="R23" s="97">
        <v>152</v>
      </c>
      <c r="S23" s="97">
        <v>362.3</v>
      </c>
      <c r="T23" s="97">
        <v>367</v>
      </c>
      <c r="U23" s="97">
        <v>436</v>
      </c>
      <c r="V23" s="97">
        <v>395</v>
      </c>
      <c r="W23" s="97">
        <v>236.9</v>
      </c>
      <c r="X23" s="97">
        <v>368.2</v>
      </c>
      <c r="Y23" s="97">
        <v>257</v>
      </c>
      <c r="Z23" s="97">
        <v>362.5</v>
      </c>
      <c r="AA23" s="97">
        <v>263</v>
      </c>
      <c r="AB23" s="97">
        <v>137</v>
      </c>
      <c r="AC23" s="97">
        <v>172</v>
      </c>
      <c r="AD23" s="97">
        <v>125.3</v>
      </c>
      <c r="AE23" s="97">
        <v>327</v>
      </c>
      <c r="AF23" s="97">
        <v>283</v>
      </c>
      <c r="AG23" s="97">
        <v>487</v>
      </c>
      <c r="AH23" s="97">
        <v>412</v>
      </c>
      <c r="AI23" s="97">
        <v>372</v>
      </c>
      <c r="AJ23" s="97">
        <v>369</v>
      </c>
      <c r="AK23" s="97"/>
      <c r="AL23" s="97"/>
      <c r="AM23" s="97"/>
      <c r="AN23" s="97"/>
      <c r="AO23" s="97"/>
      <c r="AP23" s="97"/>
      <c r="AQ23" s="97"/>
      <c r="AR23" s="97"/>
      <c r="AS23" s="97"/>
      <c r="AT23" s="99"/>
      <c r="AU23" s="99"/>
      <c r="AV23" s="99"/>
      <c r="AW23" s="99"/>
      <c r="AX23" s="99"/>
      <c r="AY23" s="99"/>
      <c r="AZ23" s="99"/>
    </row>
    <row r="24" spans="1:52" s="2" customFormat="1">
      <c r="A24" s="85" t="s">
        <v>123</v>
      </c>
      <c r="B24" s="30">
        <v>4.13</v>
      </c>
      <c r="C24" s="49" t="s">
        <v>173</v>
      </c>
      <c r="D24" s="3"/>
      <c r="E24" s="3"/>
      <c r="F24" s="32">
        <v>8719</v>
      </c>
      <c r="G24" s="32">
        <v>8719</v>
      </c>
      <c r="H24" s="32">
        <v>8719</v>
      </c>
      <c r="I24" s="32"/>
      <c r="J24" s="32">
        <v>7032</v>
      </c>
      <c r="K24" s="32">
        <v>7032</v>
      </c>
      <c r="L24" s="32"/>
      <c r="M24" s="32"/>
      <c r="N24" s="32">
        <v>7032</v>
      </c>
      <c r="O24" s="32"/>
      <c r="P24" s="32">
        <v>801</v>
      </c>
      <c r="Q24" s="32">
        <v>801</v>
      </c>
      <c r="R24" s="32"/>
      <c r="S24" s="32"/>
      <c r="T24" s="32">
        <v>5556</v>
      </c>
      <c r="U24" s="32"/>
      <c r="V24" s="32"/>
      <c r="W24" s="3"/>
      <c r="X24" s="3"/>
      <c r="Y24" s="3"/>
      <c r="Z24" s="46"/>
      <c r="AA24" s="46" t="s">
        <v>165</v>
      </c>
      <c r="AB24" s="46"/>
      <c r="AC24" s="4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  <c r="AQ24" s="46"/>
      <c r="AR24" s="46"/>
      <c r="AS24" s="46"/>
      <c r="AT24" s="46"/>
      <c r="AU24" s="46"/>
      <c r="AV24" s="46"/>
      <c r="AW24" s="46"/>
      <c r="AX24" s="46"/>
      <c r="AY24" s="46"/>
      <c r="AZ24" s="46"/>
    </row>
    <row r="25" spans="1:52" s="123" customFormat="1">
      <c r="A25" s="119" t="s">
        <v>8</v>
      </c>
      <c r="B25" s="120">
        <v>13000</v>
      </c>
      <c r="C25" s="121">
        <v>0</v>
      </c>
      <c r="D25" s="120">
        <f>B25-C25-E25</f>
        <v>8261.2000000000007</v>
      </c>
      <c r="E25" s="121">
        <f>SUM(F25:BE25)</f>
        <v>4738.8</v>
      </c>
      <c r="F25" s="122">
        <v>1320</v>
      </c>
      <c r="G25" s="122">
        <v>328.8</v>
      </c>
      <c r="H25" s="122">
        <v>351</v>
      </c>
      <c r="I25" s="122">
        <v>120</v>
      </c>
      <c r="J25" s="122">
        <v>362</v>
      </c>
      <c r="K25" s="122">
        <v>122</v>
      </c>
      <c r="L25" s="122">
        <v>155</v>
      </c>
      <c r="M25" s="122">
        <v>220</v>
      </c>
      <c r="N25" s="122">
        <v>230</v>
      </c>
      <c r="O25" s="122">
        <v>108</v>
      </c>
      <c r="P25" s="122">
        <v>238</v>
      </c>
      <c r="Q25" s="122">
        <v>52</v>
      </c>
      <c r="R25" s="122">
        <v>117</v>
      </c>
      <c r="S25" s="122">
        <v>158</v>
      </c>
      <c r="T25" s="120">
        <v>225</v>
      </c>
      <c r="U25" s="120">
        <v>132</v>
      </c>
      <c r="V25" s="120">
        <v>500</v>
      </c>
      <c r="W25" s="120"/>
      <c r="X25" s="120"/>
      <c r="Y25" s="120"/>
      <c r="Z25" s="25"/>
      <c r="AA25" s="25"/>
      <c r="AB25" s="25"/>
      <c r="AC25" s="25"/>
      <c r="AD25" s="25"/>
      <c r="AE25" s="25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25"/>
    </row>
    <row r="26" spans="1:52">
      <c r="A26" s="5"/>
      <c r="B26" s="30">
        <v>4.13</v>
      </c>
      <c r="C26" s="4"/>
      <c r="D26" s="4"/>
      <c r="E26" s="4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3" customFormat="1">
      <c r="A27" s="119" t="s">
        <v>80</v>
      </c>
      <c r="B27" s="120">
        <v>20000</v>
      </c>
      <c r="C27" s="121">
        <f>SUM(F28,E28)</f>
        <v>0</v>
      </c>
      <c r="D27" s="120">
        <f>B27-C27-E27</f>
        <v>15450.6</v>
      </c>
      <c r="E27" s="121">
        <f>SUM(F27:BE27)</f>
        <v>4549.3999999999996</v>
      </c>
      <c r="F27" s="122">
        <v>13.8</v>
      </c>
      <c r="G27" s="122">
        <v>365</v>
      </c>
      <c r="H27" s="122">
        <v>50</v>
      </c>
      <c r="I27" s="122">
        <v>1336</v>
      </c>
      <c r="J27" s="122">
        <v>421</v>
      </c>
      <c r="K27" s="122">
        <v>362.6</v>
      </c>
      <c r="L27" s="122">
        <v>63</v>
      </c>
      <c r="M27" s="122">
        <v>485</v>
      </c>
      <c r="N27" s="122">
        <v>72</v>
      </c>
      <c r="O27" s="122">
        <v>283</v>
      </c>
      <c r="P27" s="122">
        <v>110</v>
      </c>
      <c r="Q27" s="122">
        <v>210</v>
      </c>
      <c r="R27" s="122">
        <v>125</v>
      </c>
      <c r="S27" s="122">
        <v>483</v>
      </c>
      <c r="T27" s="120">
        <v>60</v>
      </c>
      <c r="U27" s="120">
        <v>110</v>
      </c>
      <c r="V27" s="120"/>
      <c r="W27" s="120"/>
      <c r="X27" s="120"/>
      <c r="Y27" s="120"/>
      <c r="Z27" s="25"/>
      <c r="AA27" s="25"/>
      <c r="AB27" s="25"/>
      <c r="AC27" s="25"/>
      <c r="AD27" s="25"/>
      <c r="AE27" s="25"/>
      <c r="AF27" s="25"/>
      <c r="AG27" s="25"/>
      <c r="AH27" s="25"/>
      <c r="AI27" s="25"/>
      <c r="AJ27" s="25"/>
      <c r="AK27" s="25"/>
      <c r="AL27" s="25"/>
      <c r="AM27" s="25"/>
      <c r="AN27" s="25"/>
      <c r="AO27" s="25"/>
      <c r="AP27" s="25"/>
      <c r="AQ27" s="25"/>
      <c r="AR27" s="25"/>
      <c r="AS27" s="25"/>
      <c r="AT27" s="25"/>
      <c r="AU27" s="25"/>
      <c r="AV27" s="25"/>
      <c r="AW27" s="25"/>
      <c r="AX27" s="25"/>
      <c r="AY27" s="25"/>
      <c r="AZ27" s="25"/>
    </row>
    <row r="28" spans="1:52">
      <c r="A28" s="166" t="s">
        <v>86</v>
      </c>
      <c r="B28" s="30">
        <v>4.13</v>
      </c>
      <c r="C28" s="38" t="s">
        <v>87</v>
      </c>
      <c r="D28" s="32"/>
      <c r="E28" s="85">
        <v>0</v>
      </c>
      <c r="F28" s="85">
        <v>0</v>
      </c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9" customFormat="1">
      <c r="A29" s="124" t="s">
        <v>5</v>
      </c>
      <c r="B29" s="125">
        <v>52000</v>
      </c>
      <c r="C29" s="126">
        <v>0</v>
      </c>
      <c r="D29" s="125">
        <f>B29-C29-E29</f>
        <v>45940.3</v>
      </c>
      <c r="E29" s="125">
        <f>SUM(F29:BE29)</f>
        <v>6059.7</v>
      </c>
      <c r="F29" s="127">
        <v>1000</v>
      </c>
      <c r="G29" s="127">
        <v>623.5</v>
      </c>
      <c r="H29" s="127">
        <v>423</v>
      </c>
      <c r="I29" s="127">
        <v>399</v>
      </c>
      <c r="J29" s="127">
        <v>168.2</v>
      </c>
      <c r="K29" s="127">
        <v>289</v>
      </c>
      <c r="L29" s="127">
        <v>425</v>
      </c>
      <c r="M29" s="127">
        <v>421</v>
      </c>
      <c r="N29" s="127">
        <v>280</v>
      </c>
      <c r="O29" s="127">
        <v>500</v>
      </c>
      <c r="P29" s="127">
        <v>296</v>
      </c>
      <c r="Q29" s="127">
        <v>300</v>
      </c>
      <c r="R29" s="127">
        <v>325</v>
      </c>
      <c r="S29" s="127">
        <v>296</v>
      </c>
      <c r="T29" s="127">
        <v>258</v>
      </c>
      <c r="U29" s="125">
        <v>56</v>
      </c>
      <c r="V29" s="125"/>
      <c r="W29" s="125"/>
      <c r="X29" s="125"/>
      <c r="Y29" s="125"/>
      <c r="Z29" s="128"/>
      <c r="AA29" s="128"/>
      <c r="AB29" s="128"/>
      <c r="AC29" s="128"/>
      <c r="AD29" s="128"/>
      <c r="AE29" s="128"/>
      <c r="AF29" s="128"/>
      <c r="AG29" s="128"/>
      <c r="AH29" s="128"/>
      <c r="AI29" s="128"/>
      <c r="AJ29" s="128"/>
      <c r="AK29" s="128"/>
      <c r="AL29" s="128"/>
      <c r="AM29" s="128"/>
      <c r="AN29" s="128"/>
      <c r="AO29" s="128"/>
      <c r="AP29" s="128"/>
      <c r="AQ29" s="128"/>
      <c r="AR29" s="128"/>
      <c r="AS29" s="128"/>
      <c r="AT29" s="128"/>
      <c r="AU29" s="128"/>
      <c r="AV29" s="128"/>
      <c r="AW29" s="128"/>
      <c r="AX29" s="128"/>
      <c r="AY29" s="128"/>
      <c r="AZ29" s="128"/>
    </row>
    <row r="30" spans="1:52" ht="15">
      <c r="A30" s="5"/>
      <c r="B30" s="13">
        <v>4.1399999999999997</v>
      </c>
      <c r="C30" s="71"/>
      <c r="D30" s="4"/>
      <c r="E30" s="38" t="s">
        <v>53</v>
      </c>
      <c r="F30" s="32" t="s">
        <v>75</v>
      </c>
      <c r="G30" s="181" t="s">
        <v>168</v>
      </c>
      <c r="H30" s="32"/>
      <c r="I30" s="32" t="s">
        <v>161</v>
      </c>
      <c r="J30" s="32">
        <v>1000</v>
      </c>
      <c r="K30" s="32">
        <v>4.3</v>
      </c>
      <c r="L30" s="34"/>
      <c r="M30" s="34"/>
      <c r="N30" s="32" t="s">
        <v>160</v>
      </c>
      <c r="O30" s="32" t="s">
        <v>162</v>
      </c>
      <c r="P30" s="181" t="s">
        <v>168</v>
      </c>
      <c r="Q30" s="34"/>
      <c r="R30" s="34"/>
      <c r="S30" s="32"/>
      <c r="T30" s="32"/>
      <c r="U30" s="32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18" customFormat="1">
      <c r="A31" s="113" t="s">
        <v>22</v>
      </c>
      <c r="B31" s="134">
        <f>SUM(A37,-B15)</f>
        <v>13234</v>
      </c>
      <c r="C31" s="115">
        <v>0</v>
      </c>
      <c r="D31" s="114">
        <f>B31-C31-E31</f>
        <v>4450.6999999999989</v>
      </c>
      <c r="E31" s="114">
        <f>SUM(F31:BE31)</f>
        <v>8783.3000000000011</v>
      </c>
      <c r="F31" s="116">
        <v>800</v>
      </c>
      <c r="G31" s="116">
        <v>155</v>
      </c>
      <c r="H31" s="116">
        <v>200</v>
      </c>
      <c r="I31" s="116">
        <v>122</v>
      </c>
      <c r="J31" s="116">
        <v>152</v>
      </c>
      <c r="K31" s="116">
        <v>206</v>
      </c>
      <c r="L31" s="116">
        <v>432</v>
      </c>
      <c r="M31" s="116">
        <v>902</v>
      </c>
      <c r="N31" s="116">
        <v>238</v>
      </c>
      <c r="O31" s="116">
        <v>500</v>
      </c>
      <c r="P31" s="116">
        <v>237.3</v>
      </c>
      <c r="Q31" s="116">
        <v>483</v>
      </c>
      <c r="R31" s="116">
        <v>362</v>
      </c>
      <c r="S31" s="116">
        <v>492.3</v>
      </c>
      <c r="T31" s="116">
        <v>418</v>
      </c>
      <c r="U31" s="114">
        <v>231.2</v>
      </c>
      <c r="V31" s="114">
        <v>553</v>
      </c>
      <c r="W31" s="114">
        <v>385.5</v>
      </c>
      <c r="X31" s="114">
        <v>723</v>
      </c>
      <c r="Y31" s="114">
        <v>368.8</v>
      </c>
      <c r="Z31" s="114">
        <v>210</v>
      </c>
      <c r="AA31" s="114">
        <v>325</v>
      </c>
      <c r="AB31" s="114">
        <v>287.2</v>
      </c>
      <c r="AC31" s="114"/>
      <c r="AD31" s="114"/>
      <c r="AE31" s="114"/>
      <c r="AF31" s="114"/>
      <c r="AG31" s="114"/>
      <c r="AH31" s="114"/>
      <c r="AI31" s="114"/>
      <c r="AJ31" s="114"/>
      <c r="AK31" s="114"/>
      <c r="AL31" s="117"/>
      <c r="AM31" s="117"/>
      <c r="AN31" s="117"/>
      <c r="AO31" s="117"/>
      <c r="AP31" s="117"/>
      <c r="AQ31" s="117"/>
      <c r="AR31" s="117"/>
      <c r="AS31" s="117"/>
      <c r="AT31" s="117"/>
      <c r="AU31" s="117"/>
      <c r="AV31" s="117"/>
      <c r="AW31" s="117"/>
      <c r="AX31" s="117"/>
      <c r="AY31" s="117"/>
      <c r="AZ31" s="117"/>
    </row>
    <row r="32" spans="1:52">
      <c r="A32" s="37">
        <v>1105</v>
      </c>
      <c r="B32" s="13">
        <v>4.1399999999999997</v>
      </c>
      <c r="C32" s="30"/>
      <c r="D32" s="109"/>
      <c r="E32" s="38" t="s">
        <v>23</v>
      </c>
      <c r="F32" s="32">
        <v>1</v>
      </c>
      <c r="G32" s="32">
        <v>2</v>
      </c>
      <c r="H32" s="32">
        <v>3</v>
      </c>
      <c r="I32" s="32">
        <v>4</v>
      </c>
      <c r="J32" s="32">
        <v>5</v>
      </c>
      <c r="K32" s="32">
        <v>6</v>
      </c>
      <c r="L32" s="32"/>
      <c r="M32" s="4"/>
      <c r="N32" s="32"/>
      <c r="O32" s="163" t="s">
        <v>166</v>
      </c>
      <c r="P32" s="163"/>
      <c r="Q32" s="163"/>
      <c r="R32" s="180"/>
      <c r="S32" s="180"/>
      <c r="T32" s="163" t="s">
        <v>167</v>
      </c>
      <c r="U32" s="163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05" customFormat="1">
      <c r="A33" s="102" t="s">
        <v>6</v>
      </c>
      <c r="B33" s="96">
        <v>18000</v>
      </c>
      <c r="C33" s="97">
        <f>SUM(F36,G36)</f>
        <v>872</v>
      </c>
      <c r="D33" s="96">
        <f>B33-C33-E33</f>
        <v>7640.3000000000011</v>
      </c>
      <c r="E33" s="96">
        <f>SUM(F33:BE33)</f>
        <v>9487.6999999999989</v>
      </c>
      <c r="F33" s="103">
        <v>499.3</v>
      </c>
      <c r="G33" s="103">
        <v>478</v>
      </c>
      <c r="H33" s="103">
        <v>236.8</v>
      </c>
      <c r="I33" s="103"/>
      <c r="J33" s="103"/>
      <c r="K33" s="103">
        <v>136</v>
      </c>
      <c r="L33" s="103">
        <v>482.7</v>
      </c>
      <c r="M33" s="103">
        <v>50</v>
      </c>
      <c r="N33" s="103">
        <v>1000</v>
      </c>
      <c r="O33" s="103">
        <v>499</v>
      </c>
      <c r="P33" s="103">
        <v>463</v>
      </c>
      <c r="Q33" s="103">
        <v>365.2</v>
      </c>
      <c r="R33" s="103">
        <v>479</v>
      </c>
      <c r="S33" s="103">
        <v>318</v>
      </c>
      <c r="T33" s="96">
        <v>319</v>
      </c>
      <c r="U33" s="96">
        <v>500</v>
      </c>
      <c r="V33" s="96">
        <v>353</v>
      </c>
      <c r="W33" s="96">
        <v>55</v>
      </c>
      <c r="X33" s="96">
        <v>499</v>
      </c>
      <c r="Y33" s="96">
        <v>397</v>
      </c>
      <c r="Z33" s="104">
        <v>435</v>
      </c>
      <c r="AA33" s="104">
        <v>368</v>
      </c>
      <c r="AB33" s="104">
        <v>362.8</v>
      </c>
      <c r="AC33" s="104">
        <v>428.6</v>
      </c>
      <c r="AD33" s="104">
        <v>132.5</v>
      </c>
      <c r="AE33" s="104">
        <v>377.8</v>
      </c>
      <c r="AF33" s="104">
        <v>253</v>
      </c>
      <c r="AG33" s="104"/>
      <c r="AH33" s="104"/>
      <c r="AI33" s="104"/>
      <c r="AJ33" s="104"/>
      <c r="AK33" s="104"/>
      <c r="AL33" s="104"/>
      <c r="AM33" s="104"/>
      <c r="AN33" s="104"/>
      <c r="AO33" s="104"/>
      <c r="AP33" s="104"/>
      <c r="AQ33" s="104"/>
      <c r="AR33" s="104"/>
      <c r="AS33" s="104"/>
      <c r="AT33" s="104"/>
      <c r="AU33" s="104"/>
      <c r="AV33" s="104"/>
      <c r="AW33" s="104"/>
      <c r="AX33" s="104"/>
      <c r="AY33" s="104"/>
      <c r="AZ33" s="104"/>
    </row>
    <row r="34" spans="1:52">
      <c r="A34" s="85" t="s">
        <v>30</v>
      </c>
      <c r="B34" s="19">
        <v>4.1500000000000004</v>
      </c>
      <c r="C34" s="18" t="s">
        <v>31</v>
      </c>
      <c r="D34" s="7"/>
      <c r="E34" s="38" t="s">
        <v>39</v>
      </c>
      <c r="F34" s="32"/>
      <c r="G34" s="32"/>
      <c r="H34" s="13"/>
      <c r="I34" s="38" t="s">
        <v>35</v>
      </c>
      <c r="J34" s="38" t="s">
        <v>35</v>
      </c>
      <c r="K34" s="32"/>
      <c r="L34" s="32">
        <v>3.28</v>
      </c>
      <c r="M34" s="32"/>
      <c r="N34" s="32"/>
      <c r="O34" s="32" t="s">
        <v>164</v>
      </c>
      <c r="P34" s="32" t="s">
        <v>163</v>
      </c>
      <c r="Q34" s="32"/>
      <c r="R34" s="32"/>
      <c r="S34" s="32"/>
      <c r="T34" s="4"/>
      <c r="U34" s="4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8" customFormat="1">
      <c r="A35" s="16" t="s">
        <v>12</v>
      </c>
      <c r="B35" s="11">
        <f>SUM(B19,B21,B23,B25,B27,B29,B31,B33)</f>
        <v>244234</v>
      </c>
      <c r="C35" s="17">
        <f>SUM(C19,C21,C23,C25,C27,C29,C31,C33)</f>
        <v>872</v>
      </c>
      <c r="D35" s="9">
        <f>SUM(D19,D21,D23,D25,D27,D29,D31,D33)</f>
        <v>188806.5</v>
      </c>
      <c r="E35" s="9">
        <f>SUM(E19,E21,E23,E25,E27,E29,E31,E33)</f>
        <v>54555.499999999993</v>
      </c>
      <c r="F35" s="40"/>
      <c r="G35" s="40"/>
      <c r="H35" s="40"/>
      <c r="I35" s="40"/>
      <c r="J35" s="40"/>
      <c r="K35" s="40"/>
      <c r="L35" s="40"/>
      <c r="M35" s="40"/>
      <c r="N35" s="33"/>
      <c r="O35" s="33"/>
      <c r="P35" s="33"/>
      <c r="Q35" s="33"/>
      <c r="R35" s="33"/>
      <c r="S35" s="33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  <c r="AF35" s="9"/>
      <c r="AG35" s="9"/>
      <c r="AH35" s="9"/>
      <c r="AI35" s="9"/>
      <c r="AJ35" s="9"/>
      <c r="AK35" s="9"/>
      <c r="AL35" s="9"/>
      <c r="AM35" s="9"/>
      <c r="AN35" s="9"/>
      <c r="AO35" s="9"/>
      <c r="AP35" s="9"/>
      <c r="AQ35" s="9"/>
      <c r="AR35" s="9"/>
      <c r="AS35" s="9"/>
      <c r="AT35" s="9"/>
      <c r="AU35" s="9"/>
      <c r="AV35" s="9"/>
      <c r="AW35" s="9"/>
      <c r="AX35" s="9"/>
      <c r="AY35" s="9"/>
      <c r="AZ35" s="9"/>
    </row>
    <row r="36" spans="1:52" s="2" customFormat="1">
      <c r="A36" s="42"/>
      <c r="B36" s="94"/>
      <c r="D36" s="43"/>
      <c r="E36" s="43"/>
      <c r="F36" s="85">
        <v>0</v>
      </c>
      <c r="G36" s="85">
        <v>872</v>
      </c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</row>
    <row r="37" spans="1:52">
      <c r="A37" s="89">
        <v>20000</v>
      </c>
      <c r="B37" s="90" t="s">
        <v>38</v>
      </c>
      <c r="C37" s="2"/>
      <c r="E37" s="2"/>
      <c r="F37" s="50" t="s">
        <v>44</v>
      </c>
      <c r="G37" s="50" t="s">
        <v>45</v>
      </c>
      <c r="H37" s="2"/>
      <c r="I37" s="2"/>
      <c r="J37" s="72" t="s">
        <v>25</v>
      </c>
      <c r="K37" s="75">
        <f>SUM(B16,B35)</f>
        <v>533000</v>
      </c>
      <c r="L37" s="2"/>
      <c r="M37" s="59" t="s">
        <v>28</v>
      </c>
      <c r="N37" s="75">
        <f>SUM(A45,A54,A64)</f>
        <v>1610</v>
      </c>
      <c r="O37" s="2"/>
    </row>
    <row r="38" spans="1:52">
      <c r="D38" s="177"/>
      <c r="E38" s="19" t="s">
        <v>141</v>
      </c>
      <c r="F38" s="19" t="s">
        <v>141</v>
      </c>
      <c r="G38" s="19" t="s">
        <v>141</v>
      </c>
      <c r="H38" s="177"/>
      <c r="I38" s="2"/>
      <c r="J38" s="72" t="s">
        <v>27</v>
      </c>
      <c r="K38" s="74">
        <f>SUM(K37,-K39)</f>
        <v>103928.27000000002</v>
      </c>
      <c r="L38" s="2"/>
      <c r="M38" s="76" t="s">
        <v>29</v>
      </c>
      <c r="N38" s="77">
        <f>SUM(N37,-K38)</f>
        <v>-102318.27000000002</v>
      </c>
      <c r="O38" s="155" t="s">
        <v>51</v>
      </c>
      <c r="P38" s="81">
        <v>0</v>
      </c>
      <c r="R38"/>
    </row>
    <row r="39" spans="1:52">
      <c r="A39" s="22" t="s">
        <v>13</v>
      </c>
      <c r="B39" s="22" t="s">
        <v>14</v>
      </c>
      <c r="C39" s="22" t="s">
        <v>15</v>
      </c>
      <c r="D39" s="22" t="s">
        <v>16</v>
      </c>
      <c r="E39" s="23"/>
      <c r="F39" s="24"/>
      <c r="G39" s="23"/>
      <c r="H39" s="24"/>
      <c r="I39" s="24"/>
      <c r="J39" s="72" t="s">
        <v>26</v>
      </c>
      <c r="K39" s="75">
        <f>SUM(D16,D35)</f>
        <v>429071.73</v>
      </c>
      <c r="L39" s="2"/>
    </row>
    <row r="40" spans="1:52">
      <c r="A40" s="21">
        <f>SUM(B40:C40)</f>
        <v>0</v>
      </c>
      <c r="B40" s="23">
        <v>0</v>
      </c>
      <c r="C40" s="25">
        <f>SUM(D40:R40)</f>
        <v>0</v>
      </c>
      <c r="D40" s="28"/>
      <c r="E40" s="29"/>
      <c r="F40" s="29"/>
      <c r="G40" s="29"/>
      <c r="H40" s="29"/>
      <c r="I40" s="29"/>
      <c r="J40" s="91"/>
    </row>
    <row r="41" spans="1:52">
      <c r="A41" s="21"/>
      <c r="B41" s="23"/>
      <c r="C41" s="23"/>
      <c r="D41" s="27"/>
      <c r="E41" s="27"/>
      <c r="F41" s="27"/>
      <c r="G41" s="27"/>
      <c r="H41" s="27"/>
      <c r="I41" s="27"/>
      <c r="J41" s="92"/>
    </row>
    <row r="42" spans="1:52">
      <c r="A42" s="21">
        <f>SUM(B42:C42)</f>
        <v>0</v>
      </c>
      <c r="B42" s="23">
        <v>0</v>
      </c>
      <c r="C42" s="44">
        <f>SUM(D42:R42)</f>
        <v>0</v>
      </c>
      <c r="D42" s="28"/>
      <c r="E42" s="28"/>
      <c r="F42" s="28"/>
      <c r="G42" s="28"/>
      <c r="H42" s="28"/>
      <c r="I42" s="29"/>
      <c r="J42" s="48"/>
      <c r="K42" s="2"/>
    </row>
    <row r="43" spans="1:52">
      <c r="A43" s="21"/>
      <c r="B43" s="23"/>
      <c r="C43" s="23"/>
      <c r="D43" s="27"/>
      <c r="E43" s="27"/>
      <c r="F43" s="27"/>
      <c r="G43" s="27"/>
      <c r="H43" s="27"/>
      <c r="I43" s="27"/>
    </row>
    <row r="44" spans="1:52">
      <c r="A44" s="21">
        <f>SUM(B44:C44)</f>
        <v>0</v>
      </c>
      <c r="B44" s="23">
        <v>0</v>
      </c>
      <c r="C44" s="25">
        <f>SUM(D44:R44)</f>
        <v>0</v>
      </c>
      <c r="D44" s="28"/>
      <c r="E44" s="28"/>
      <c r="F44" s="28"/>
      <c r="G44" s="150"/>
      <c r="H44" s="28"/>
      <c r="I44" s="29"/>
    </row>
    <row r="45" spans="1:52">
      <c r="A45" s="19">
        <f>SUM(A40,A42,A44)</f>
        <v>0</v>
      </c>
      <c r="B45" s="23">
        <f>SUM(B40,B42,B44)</f>
        <v>0</v>
      </c>
      <c r="C45" s="22">
        <f>SUM(C40,C42,C44)</f>
        <v>0</v>
      </c>
      <c r="D45" s="84"/>
      <c r="E45" s="36"/>
      <c r="F45" s="27"/>
      <c r="G45" s="17"/>
      <c r="H45" s="23"/>
      <c r="I45" s="24"/>
      <c r="M45" s="144" t="s">
        <v>46</v>
      </c>
      <c r="P45" s="12"/>
    </row>
    <row r="46" spans="1:52">
      <c r="A46" s="73" t="s">
        <v>34</v>
      </c>
      <c r="D46" s="2"/>
      <c r="E46" s="2"/>
      <c r="F46" s="2"/>
      <c r="G46" s="151"/>
      <c r="I46" s="2"/>
      <c r="M46" s="12">
        <v>20180328</v>
      </c>
      <c r="N46" s="22">
        <v>17</v>
      </c>
    </row>
    <row r="47" spans="1:52">
      <c r="A47" s="35" t="s">
        <v>55</v>
      </c>
      <c r="B47" s="39"/>
      <c r="C47" s="23"/>
      <c r="D47" s="48"/>
      <c r="K47" s="88"/>
      <c r="M47" s="12"/>
      <c r="N47" s="22"/>
    </row>
    <row r="48" spans="1:52">
      <c r="A48" s="22" t="s">
        <v>13</v>
      </c>
      <c r="B48" s="22" t="s">
        <v>14</v>
      </c>
      <c r="C48" s="22" t="s">
        <v>15</v>
      </c>
      <c r="D48" s="22" t="s">
        <v>16</v>
      </c>
      <c r="E48" s="23"/>
      <c r="F48" s="24"/>
      <c r="G48" s="23"/>
      <c r="H48" s="24"/>
      <c r="I48" s="24"/>
    </row>
    <row r="49" spans="1:17">
      <c r="A49" s="21">
        <f>SUM(B49:C49)</f>
        <v>0</v>
      </c>
      <c r="B49" s="23">
        <v>192286.5</v>
      </c>
      <c r="C49" s="25">
        <f>SUM(D49:U49)</f>
        <v>-192286.5</v>
      </c>
      <c r="D49" s="28"/>
      <c r="E49" s="157">
        <v>-192286.5</v>
      </c>
      <c r="F49" s="29"/>
      <c r="G49" s="29"/>
      <c r="H49" s="29"/>
      <c r="I49" s="29"/>
    </row>
    <row r="50" spans="1:17">
      <c r="A50" s="21"/>
      <c r="B50" s="23"/>
      <c r="C50" s="23"/>
      <c r="D50" s="26"/>
      <c r="E50" s="27"/>
      <c r="F50" s="27"/>
      <c r="G50" s="27"/>
      <c r="H50" s="27"/>
      <c r="I50" s="27"/>
    </row>
    <row r="51" spans="1:17">
      <c r="A51" s="21">
        <f>SUM(B51:C51)</f>
        <v>0</v>
      </c>
      <c r="B51" s="23"/>
      <c r="C51" s="25">
        <f>SUM(D51:U51)</f>
        <v>0</v>
      </c>
      <c r="D51" s="142"/>
      <c r="E51" s="28"/>
      <c r="F51" s="29"/>
      <c r="G51" s="28"/>
      <c r="H51" s="29"/>
      <c r="I51" s="29"/>
    </row>
    <row r="52" spans="1:17">
      <c r="A52" s="21"/>
      <c r="B52" s="23"/>
      <c r="C52" s="23"/>
      <c r="D52" s="27"/>
      <c r="E52" s="27"/>
      <c r="F52" s="27"/>
      <c r="G52" s="27"/>
      <c r="H52" s="27"/>
      <c r="I52" s="27"/>
      <c r="J52"/>
      <c r="K52"/>
    </row>
    <row r="53" spans="1:17">
      <c r="A53" s="21">
        <f>SUM(B53:C53)</f>
        <v>0</v>
      </c>
      <c r="B53" s="23">
        <v>0</v>
      </c>
      <c r="C53" s="25">
        <f>SUM(D53:U53)</f>
        <v>0</v>
      </c>
      <c r="D53" s="28"/>
      <c r="E53" s="28"/>
      <c r="F53" s="28"/>
      <c r="G53" s="28"/>
      <c r="H53" s="28"/>
      <c r="I53" s="28"/>
    </row>
    <row r="54" spans="1:17">
      <c r="A54" s="22">
        <f>SUM(A49,A51,A53)</f>
        <v>0</v>
      </c>
      <c r="B54" s="23">
        <f>SUM(B49,B51,B53)</f>
        <v>192286.5</v>
      </c>
      <c r="C54" s="23">
        <f>SUM(C49,C51,C53)</f>
        <v>-192286.5</v>
      </c>
      <c r="D54" s="27"/>
      <c r="E54" s="27"/>
      <c r="F54" s="27"/>
      <c r="G54" s="27"/>
      <c r="H54" s="27"/>
      <c r="I54" s="27"/>
    </row>
    <row r="56" spans="1:17">
      <c r="F56" s="72">
        <v>386.7</v>
      </c>
      <c r="G56" s="72">
        <v>619355</v>
      </c>
      <c r="H56" s="158">
        <v>43543</v>
      </c>
    </row>
    <row r="57" spans="1:17">
      <c r="A57" s="35" t="s">
        <v>19</v>
      </c>
      <c r="B57" s="59"/>
      <c r="E57" s="169" t="s">
        <v>154</v>
      </c>
      <c r="F57" s="169" t="s">
        <v>152</v>
      </c>
      <c r="G57" s="169" t="s">
        <v>156</v>
      </c>
      <c r="H57" s="168"/>
      <c r="I57" s="168"/>
      <c r="J57" s="168"/>
      <c r="K57" s="168"/>
      <c r="L57" s="168"/>
      <c r="M57" s="168"/>
      <c r="N57" s="168"/>
      <c r="O57" s="168"/>
    </row>
    <row r="58" spans="1:17">
      <c r="A58" s="22" t="s">
        <v>13</v>
      </c>
      <c r="B58" s="22" t="s">
        <v>14</v>
      </c>
      <c r="C58" s="22" t="s">
        <v>15</v>
      </c>
      <c r="D58" s="22" t="s">
        <v>16</v>
      </c>
      <c r="E58" s="23"/>
      <c r="F58" s="24"/>
      <c r="G58" s="23"/>
      <c r="H58" s="24"/>
      <c r="I58" s="24"/>
    </row>
    <row r="59" spans="1:17">
      <c r="A59" s="21">
        <f>SUM(B59:C59)</f>
        <v>1192</v>
      </c>
      <c r="B59" s="23">
        <v>0</v>
      </c>
      <c r="C59" s="25">
        <f>SUM(D59:U59)</f>
        <v>1192</v>
      </c>
      <c r="D59" s="28"/>
      <c r="E59" s="187">
        <v>387</v>
      </c>
      <c r="F59" s="187">
        <v>225.3</v>
      </c>
      <c r="G59" s="188">
        <v>326.7</v>
      </c>
      <c r="H59" s="188">
        <v>253</v>
      </c>
      <c r="I59" s="188"/>
    </row>
    <row r="60" spans="1:17">
      <c r="A60" s="21"/>
      <c r="B60" s="23"/>
      <c r="C60" s="23"/>
      <c r="D60" s="186" t="s">
        <v>155</v>
      </c>
      <c r="E60" s="27"/>
      <c r="F60" s="27"/>
      <c r="G60" s="27"/>
      <c r="H60" s="27"/>
      <c r="I60" s="27"/>
      <c r="Q60" s="158"/>
    </row>
    <row r="61" spans="1:17">
      <c r="A61" s="21">
        <f>SUM(B61:C61)</f>
        <v>0</v>
      </c>
      <c r="B61" s="23">
        <v>0</v>
      </c>
      <c r="C61" s="25">
        <f>SUM(D61:U61)</f>
        <v>0</v>
      </c>
      <c r="D61" s="28"/>
      <c r="E61" s="190"/>
      <c r="F61" s="190"/>
      <c r="G61" s="191"/>
      <c r="H61" s="191"/>
      <c r="I61" s="191"/>
    </row>
    <row r="62" spans="1:17">
      <c r="A62" s="21"/>
      <c r="B62" s="23"/>
      <c r="C62" s="23"/>
      <c r="D62" s="189" t="s">
        <v>153</v>
      </c>
      <c r="E62" s="27"/>
      <c r="F62" s="27"/>
      <c r="G62" s="27"/>
      <c r="H62" s="27"/>
      <c r="I62" s="146"/>
      <c r="J62" s="48"/>
    </row>
    <row r="63" spans="1:17">
      <c r="A63" s="21">
        <f>SUM(B63:C63)</f>
        <v>418</v>
      </c>
      <c r="B63" s="23">
        <v>0</v>
      </c>
      <c r="C63" s="25">
        <f>SUM(D63:U63)</f>
        <v>418</v>
      </c>
      <c r="D63" s="29"/>
      <c r="E63" s="192">
        <v>200</v>
      </c>
      <c r="F63" s="192">
        <v>116</v>
      </c>
      <c r="G63" s="192">
        <v>102</v>
      </c>
      <c r="H63" s="192"/>
      <c r="I63" s="192"/>
    </row>
    <row r="64" spans="1:17">
      <c r="A64" s="22">
        <f>SUM(A59,A61,A63)</f>
        <v>1610</v>
      </c>
      <c r="B64" s="23">
        <f>SUM(B59,B61,B63)</f>
        <v>0</v>
      </c>
      <c r="C64" s="23">
        <f>SUM(C59,C61,C63)</f>
        <v>1610</v>
      </c>
      <c r="D64" s="179" t="s">
        <v>157</v>
      </c>
      <c r="E64" s="27" t="s">
        <v>183</v>
      </c>
      <c r="F64" s="27"/>
      <c r="G64" s="27"/>
      <c r="H64" s="27"/>
      <c r="I64" s="27"/>
    </row>
    <row r="65" spans="1:13">
      <c r="C65" s="185">
        <f>SUM(E65:M65)</f>
        <v>540</v>
      </c>
      <c r="D65" s="193" t="s">
        <v>181</v>
      </c>
      <c r="E65" s="185">
        <v>372</v>
      </c>
      <c r="F65" s="185">
        <v>68</v>
      </c>
      <c r="G65" s="185">
        <v>100</v>
      </c>
      <c r="H65" s="185"/>
      <c r="I65" s="185"/>
    </row>
    <row r="66" spans="1:13">
      <c r="A66" s="86" t="s">
        <v>32</v>
      </c>
      <c r="B66" s="81" t="s">
        <v>33</v>
      </c>
      <c r="C66" s="185">
        <f>SUM(E66:N66)</f>
        <v>1067</v>
      </c>
      <c r="D66" s="193" t="s">
        <v>180</v>
      </c>
      <c r="E66" s="185">
        <v>365</v>
      </c>
      <c r="F66" s="185">
        <v>253</v>
      </c>
      <c r="G66" s="185">
        <v>369</v>
      </c>
      <c r="H66" s="185">
        <v>80</v>
      </c>
      <c r="I66" s="185"/>
    </row>
    <row r="67" spans="1:13">
      <c r="A67" s="86"/>
      <c r="B67" s="87">
        <v>42990</v>
      </c>
      <c r="C67" s="184">
        <f>SUM(E67:M67)</f>
        <v>205.6</v>
      </c>
      <c r="D67" s="14" t="s">
        <v>178</v>
      </c>
      <c r="E67" s="184">
        <v>125.6</v>
      </c>
      <c r="F67" s="184">
        <v>80</v>
      </c>
      <c r="G67" s="184"/>
      <c r="H67" s="184"/>
      <c r="I67" s="184"/>
    </row>
    <row r="68" spans="1:13">
      <c r="A68" s="86"/>
      <c r="B68" s="72"/>
      <c r="C68" s="184">
        <f>SUM(E68:M68)</f>
        <v>260</v>
      </c>
      <c r="D68" s="14" t="s">
        <v>179</v>
      </c>
      <c r="E68" s="184">
        <v>135</v>
      </c>
      <c r="F68" s="184">
        <v>125</v>
      </c>
      <c r="G68" s="184"/>
      <c r="H68" s="184"/>
      <c r="I68" s="184"/>
    </row>
    <row r="69" spans="1:13">
      <c r="A69" s="86"/>
      <c r="B69" s="72"/>
      <c r="C69" s="184"/>
      <c r="D69" s="184"/>
      <c r="E69" s="184"/>
      <c r="F69" s="184">
        <v>3218.2</v>
      </c>
      <c r="G69" s="184"/>
      <c r="H69" s="184"/>
      <c r="I69" s="184"/>
    </row>
    <row r="70" spans="1:13" ht="115.5" customHeight="1">
      <c r="H70" s="182"/>
      <c r="I70" s="183" t="s">
        <v>142</v>
      </c>
      <c r="J70" s="178" t="s">
        <v>143</v>
      </c>
      <c r="K70" s="178" t="s">
        <v>144</v>
      </c>
      <c r="L70" s="178" t="s">
        <v>145</v>
      </c>
      <c r="M70" s="177"/>
    </row>
    <row r="71" spans="1:13" s="145" customFormat="1"/>
    <row r="73" spans="1:13" ht="108">
      <c r="F73" s="174" t="s">
        <v>182</v>
      </c>
    </row>
    <row r="74" spans="1:13">
      <c r="C74"/>
    </row>
    <row r="76" spans="1:13">
      <c r="A76" s="22" t="s">
        <v>56</v>
      </c>
      <c r="B76" s="22" t="s">
        <v>57</v>
      </c>
      <c r="C76" s="12" t="s">
        <v>69</v>
      </c>
      <c r="D76" s="159" t="s">
        <v>58</v>
      </c>
    </row>
    <row r="77" spans="1:13">
      <c r="A77" s="12"/>
      <c r="B77" s="22" t="s">
        <v>59</v>
      </c>
      <c r="C77" s="12"/>
      <c r="D77" s="159" t="s">
        <v>60</v>
      </c>
      <c r="G77" s="91"/>
      <c r="H77" s="91"/>
    </row>
    <row r="78" spans="1:13">
      <c r="A78" s="12"/>
      <c r="B78" s="22" t="s">
        <v>61</v>
      </c>
      <c r="C78" s="12"/>
      <c r="D78" s="159" t="s">
        <v>62</v>
      </c>
    </row>
    <row r="80" spans="1:13">
      <c r="D80" s="48" t="s">
        <v>146</v>
      </c>
      <c r="E80" s="48" t="s">
        <v>147</v>
      </c>
      <c r="F80" s="48" t="s">
        <v>148</v>
      </c>
      <c r="G80" s="48" t="s">
        <v>149</v>
      </c>
    </row>
    <row r="81" spans="1:5">
      <c r="D81" s="1" t="s">
        <v>94</v>
      </c>
      <c r="E81" s="1" t="s">
        <v>95</v>
      </c>
    </row>
    <row r="82" spans="1:5">
      <c r="D82" s="1" t="s">
        <v>118</v>
      </c>
      <c r="E82" s="1" t="s">
        <v>119</v>
      </c>
    </row>
    <row r="83" spans="1:5">
      <c r="D83" s="1" t="s">
        <v>120</v>
      </c>
      <c r="E83" s="1" t="s">
        <v>119</v>
      </c>
    </row>
    <row r="84" spans="1:5">
      <c r="D84" s="1" t="s">
        <v>121</v>
      </c>
      <c r="E84" s="1" t="s">
        <v>122</v>
      </c>
    </row>
    <row r="89" spans="1:5">
      <c r="A89" s="1" t="s">
        <v>175</v>
      </c>
      <c r="B89" s="1" t="s">
        <v>176</v>
      </c>
    </row>
    <row r="90" spans="1:5">
      <c r="A90" s="1" t="s">
        <v>174</v>
      </c>
      <c r="B90" s="1">
        <v>20080601</v>
      </c>
      <c r="C90" s="1">
        <v>20180208</v>
      </c>
      <c r="D90" s="1">
        <v>20190224</v>
      </c>
    </row>
  </sheetData>
  <phoneticPr fontId="8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3"/>
  <sheetViews>
    <sheetView zoomScaleNormal="100" zoomScaleSheetLayoutView="100" workbookViewId="0">
      <pane ySplit="1" topLeftCell="A2" activePane="bottomLeft" state="frozen"/>
      <selection pane="bottomLeft" activeCell="F59" sqref="F59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9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77"/>
      <c r="I1" s="19" t="s">
        <v>141</v>
      </c>
      <c r="J1" s="19" t="s">
        <v>141</v>
      </c>
      <c r="K1" s="19" t="s">
        <v>141</v>
      </c>
      <c r="L1" s="177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0" customFormat="1">
      <c r="A3" s="95" t="s">
        <v>49</v>
      </c>
      <c r="B3" s="96">
        <v>25000</v>
      </c>
      <c r="C3" s="97">
        <v>0</v>
      </c>
      <c r="D3" s="96">
        <f>B3-C3-E3</f>
        <v>15641</v>
      </c>
      <c r="E3" s="97">
        <f>SUM(F3:BE3)</f>
        <v>9359</v>
      </c>
      <c r="F3" s="98">
        <v>150</v>
      </c>
      <c r="G3" s="98">
        <v>500</v>
      </c>
      <c r="H3" s="98">
        <v>483.5</v>
      </c>
      <c r="I3" s="98">
        <v>500</v>
      </c>
      <c r="J3" s="98">
        <v>259</v>
      </c>
      <c r="K3" s="98">
        <v>496</v>
      </c>
      <c r="L3" s="98">
        <v>476.5</v>
      </c>
      <c r="M3" s="101">
        <v>399</v>
      </c>
      <c r="N3" s="98">
        <v>460</v>
      </c>
      <c r="O3" s="98">
        <v>500</v>
      </c>
      <c r="P3" s="98">
        <v>125</v>
      </c>
      <c r="Q3" s="98">
        <v>499</v>
      </c>
      <c r="R3" s="98">
        <v>825.6</v>
      </c>
      <c r="S3" s="98">
        <v>310</v>
      </c>
      <c r="T3" s="98">
        <v>200</v>
      </c>
      <c r="U3" s="98">
        <v>428</v>
      </c>
      <c r="V3" s="98">
        <v>168</v>
      </c>
      <c r="W3" s="98">
        <v>302</v>
      </c>
      <c r="X3" s="98">
        <v>362</v>
      </c>
      <c r="Y3" s="98">
        <v>320</v>
      </c>
      <c r="Z3" s="98">
        <v>125</v>
      </c>
      <c r="AA3" s="98">
        <v>486.5</v>
      </c>
      <c r="AB3" s="98">
        <v>120</v>
      </c>
      <c r="AC3" s="98">
        <v>436.9</v>
      </c>
      <c r="AD3" s="98">
        <v>427</v>
      </c>
      <c r="AE3" s="98"/>
      <c r="AF3" s="98"/>
      <c r="AG3" s="98"/>
      <c r="AH3" s="98"/>
      <c r="AI3" s="99"/>
      <c r="AJ3" s="99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9"/>
      <c r="AV3" s="99"/>
      <c r="AW3" s="99"/>
      <c r="AX3" s="99"/>
      <c r="AY3" s="99"/>
      <c r="AZ3" s="99"/>
    </row>
    <row r="4" spans="1:52">
      <c r="A4" s="13">
        <v>25</v>
      </c>
      <c r="B4" s="80" t="s">
        <v>124</v>
      </c>
      <c r="C4" s="4"/>
      <c r="D4" s="4"/>
      <c r="E4" s="4"/>
      <c r="F4" s="32"/>
      <c r="G4" s="32" t="s">
        <v>128</v>
      </c>
      <c r="H4" s="32"/>
      <c r="I4" s="32" t="s">
        <v>89</v>
      </c>
      <c r="J4" s="19" t="s">
        <v>138</v>
      </c>
      <c r="K4" s="32" t="s">
        <v>89</v>
      </c>
      <c r="L4" s="32" t="s">
        <v>89</v>
      </c>
      <c r="M4" s="32" t="s">
        <v>89</v>
      </c>
      <c r="N4" s="32"/>
      <c r="O4" s="32" t="s">
        <v>89</v>
      </c>
      <c r="P4" s="32"/>
      <c r="Q4" s="32"/>
      <c r="R4" s="32"/>
      <c r="S4" s="32"/>
      <c r="T4" s="32"/>
      <c r="U4" s="32">
        <v>3.7</v>
      </c>
      <c r="V4" s="32"/>
      <c r="W4" s="32"/>
      <c r="X4" s="32"/>
      <c r="Y4" s="32"/>
      <c r="Z4" s="32"/>
      <c r="AA4" s="32"/>
      <c r="AB4" s="32"/>
      <c r="AC4" s="32"/>
      <c r="AD4" s="32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0" customFormat="1">
      <c r="A5" s="95" t="s">
        <v>83</v>
      </c>
      <c r="B5" s="96">
        <v>8000</v>
      </c>
      <c r="C5" s="97">
        <v>3233</v>
      </c>
      <c r="D5" s="96">
        <f>B5-C5-E5</f>
        <v>3339.7</v>
      </c>
      <c r="E5" s="97">
        <f>SUM(F5:BE5)</f>
        <v>1427.3</v>
      </c>
      <c r="F5" s="98">
        <v>100</v>
      </c>
      <c r="G5" s="98">
        <v>500</v>
      </c>
      <c r="H5" s="98">
        <v>460</v>
      </c>
      <c r="I5" s="98">
        <v>367.3</v>
      </c>
      <c r="J5" s="98"/>
      <c r="K5" s="98"/>
      <c r="L5" s="98"/>
      <c r="M5" s="101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9"/>
      <c r="AX5" s="99"/>
      <c r="AY5" s="99"/>
      <c r="AZ5" s="99"/>
    </row>
    <row r="6" spans="1:52">
      <c r="A6" s="13">
        <v>28</v>
      </c>
      <c r="B6" s="80"/>
      <c r="C6" s="4"/>
      <c r="D6" s="4"/>
      <c r="E6" s="4"/>
      <c r="F6" s="32"/>
      <c r="G6" s="32" t="s">
        <v>136</v>
      </c>
      <c r="H6" s="32" t="s">
        <v>150</v>
      </c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7"/>
      <c r="AC6" s="47"/>
      <c r="AD6" s="47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00" customFormat="1">
      <c r="A7" s="95" t="s">
        <v>9</v>
      </c>
      <c r="B7" s="173">
        <v>148000</v>
      </c>
      <c r="C7" s="172">
        <v>1991</v>
      </c>
      <c r="D7" s="96">
        <f>B7-C7-E7</f>
        <v>141324.5</v>
      </c>
      <c r="E7" s="97">
        <f>SUM(F7:BE7)</f>
        <v>4684.5</v>
      </c>
      <c r="F7" s="98">
        <v>490</v>
      </c>
      <c r="G7" s="98">
        <v>396</v>
      </c>
      <c r="H7" s="98">
        <v>500</v>
      </c>
      <c r="I7" s="98">
        <v>398</v>
      </c>
      <c r="J7" s="98">
        <v>498</v>
      </c>
      <c r="K7" s="98">
        <v>476</v>
      </c>
      <c r="L7" s="98">
        <v>500</v>
      </c>
      <c r="M7" s="98">
        <v>368.5</v>
      </c>
      <c r="N7" s="98">
        <v>96</v>
      </c>
      <c r="O7" s="98">
        <v>500</v>
      </c>
      <c r="P7" s="98">
        <v>462</v>
      </c>
      <c r="Q7" s="98"/>
      <c r="R7" s="98"/>
      <c r="S7" s="98"/>
      <c r="T7" s="98"/>
      <c r="U7" s="98"/>
      <c r="V7" s="98"/>
      <c r="W7" s="98"/>
      <c r="X7" s="98"/>
      <c r="Y7" s="98"/>
      <c r="Z7" s="98"/>
      <c r="AA7" s="98"/>
      <c r="AB7" s="98"/>
      <c r="AC7" s="98"/>
      <c r="AD7" s="98"/>
      <c r="AE7" s="98"/>
      <c r="AF7" s="98"/>
      <c r="AG7" s="98"/>
      <c r="AH7" s="98"/>
      <c r="AI7" s="99"/>
      <c r="AJ7" s="99"/>
      <c r="AK7" s="99"/>
      <c r="AL7" s="99"/>
      <c r="AM7" s="99"/>
      <c r="AN7" s="99"/>
      <c r="AO7" s="99"/>
      <c r="AP7" s="99"/>
      <c r="AQ7" s="99"/>
      <c r="AR7" s="99"/>
      <c r="AS7" s="99"/>
      <c r="AT7" s="99"/>
      <c r="AU7" s="99"/>
      <c r="AV7" s="99"/>
      <c r="AW7" s="99"/>
      <c r="AX7" s="99"/>
      <c r="AY7" s="99"/>
      <c r="AZ7" s="99"/>
    </row>
    <row r="8" spans="1:52">
      <c r="A8" s="13">
        <v>29</v>
      </c>
      <c r="B8" s="4"/>
      <c r="C8" s="4"/>
      <c r="D8" s="4"/>
      <c r="E8" s="4"/>
      <c r="F8" s="32" t="s">
        <v>132</v>
      </c>
      <c r="G8" s="32"/>
      <c r="H8" s="32">
        <v>3</v>
      </c>
      <c r="I8" s="32" t="s">
        <v>136</v>
      </c>
      <c r="J8" s="32"/>
      <c r="K8" s="32">
        <v>6</v>
      </c>
      <c r="L8" s="32"/>
      <c r="M8" s="32"/>
      <c r="N8" s="32">
        <v>9</v>
      </c>
      <c r="O8" s="19" t="s">
        <v>82</v>
      </c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47"/>
      <c r="AC8" s="47"/>
      <c r="AD8" s="47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0" customFormat="1">
      <c r="A9" s="135" t="s">
        <v>10</v>
      </c>
      <c r="B9" s="114">
        <v>63000</v>
      </c>
      <c r="C9" s="115">
        <v>1476</v>
      </c>
      <c r="D9" s="114">
        <f>B9-C9-E9</f>
        <v>59103</v>
      </c>
      <c r="E9" s="115">
        <f>SUM(F9:BE9)</f>
        <v>2421</v>
      </c>
      <c r="F9" s="136">
        <v>500</v>
      </c>
      <c r="G9" s="137">
        <v>462.5</v>
      </c>
      <c r="H9" s="136">
        <v>500</v>
      </c>
      <c r="I9" s="137">
        <v>486.5</v>
      </c>
      <c r="J9" s="137">
        <v>472</v>
      </c>
      <c r="K9" s="137"/>
      <c r="L9" s="137"/>
      <c r="M9" s="137"/>
      <c r="N9" s="137"/>
      <c r="O9" s="137"/>
      <c r="P9" s="136"/>
      <c r="Q9" s="136"/>
      <c r="R9" s="136"/>
      <c r="S9" s="136"/>
      <c r="T9" s="136"/>
      <c r="U9" s="136"/>
      <c r="V9" s="136"/>
      <c r="W9" s="136"/>
      <c r="X9" s="136"/>
      <c r="Y9" s="136"/>
      <c r="Z9" s="138"/>
      <c r="AA9" s="139"/>
      <c r="AB9" s="139"/>
      <c r="AC9" s="139"/>
      <c r="AD9" s="139"/>
      <c r="AE9" s="139"/>
      <c r="AF9" s="139"/>
      <c r="AG9" s="139"/>
      <c r="AH9" s="139"/>
      <c r="AI9" s="139"/>
      <c r="AJ9" s="139"/>
      <c r="AK9" s="139"/>
      <c r="AL9" s="139"/>
      <c r="AM9" s="139"/>
      <c r="AN9" s="139"/>
      <c r="AO9" s="139"/>
      <c r="AP9" s="139"/>
      <c r="AQ9" s="139"/>
      <c r="AR9" s="139"/>
      <c r="AS9" s="139"/>
      <c r="AT9" s="139"/>
      <c r="AU9" s="139"/>
      <c r="AV9" s="139"/>
      <c r="AW9" s="139"/>
      <c r="AX9" s="139"/>
      <c r="AY9" s="139"/>
      <c r="AZ9" s="139"/>
    </row>
    <row r="10" spans="1:52">
      <c r="A10" s="13">
        <v>28</v>
      </c>
      <c r="B10" s="13"/>
      <c r="C10" s="4"/>
      <c r="D10" s="4"/>
      <c r="E10" s="4"/>
      <c r="F10" s="32" t="s">
        <v>137</v>
      </c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7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3" customFormat="1">
      <c r="A11" s="149" t="s">
        <v>47</v>
      </c>
      <c r="B11" s="130">
        <v>21000</v>
      </c>
      <c r="C11" s="131">
        <v>5110</v>
      </c>
      <c r="D11" s="131">
        <f>B11-C11-E11</f>
        <v>11436.3</v>
      </c>
      <c r="E11" s="131">
        <f>SUM(F11:BE11)</f>
        <v>4453.7</v>
      </c>
      <c r="F11" s="132">
        <v>436</v>
      </c>
      <c r="G11" s="132">
        <v>266.5</v>
      </c>
      <c r="H11" s="132">
        <v>220</v>
      </c>
      <c r="I11" s="132">
        <v>365</v>
      </c>
      <c r="J11" s="132">
        <v>200</v>
      </c>
      <c r="K11" s="132">
        <v>202</v>
      </c>
      <c r="L11" s="132">
        <v>235</v>
      </c>
      <c r="M11" s="132">
        <v>362</v>
      </c>
      <c r="N11" s="132">
        <v>200</v>
      </c>
      <c r="O11" s="132">
        <v>216</v>
      </c>
      <c r="P11" s="132">
        <v>212</v>
      </c>
      <c r="Q11" s="132">
        <v>236.5</v>
      </c>
      <c r="R11" s="132">
        <v>206</v>
      </c>
      <c r="S11" s="132">
        <v>210</v>
      </c>
      <c r="T11" s="132">
        <v>500</v>
      </c>
      <c r="U11" s="132">
        <v>386.7</v>
      </c>
      <c r="V11" s="132"/>
      <c r="W11" s="132"/>
      <c r="X11" s="132"/>
      <c r="Y11" s="132"/>
      <c r="Z11" s="141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</row>
    <row r="12" spans="1:52">
      <c r="A12" s="147" t="s">
        <v>48</v>
      </c>
      <c r="B12" s="80">
        <v>9644</v>
      </c>
      <c r="C12" s="49"/>
      <c r="D12" s="13"/>
      <c r="E12" s="38" t="s">
        <v>68</v>
      </c>
      <c r="F12" s="32" t="s">
        <v>135</v>
      </c>
      <c r="G12" s="79"/>
      <c r="H12" s="156" t="s">
        <v>54</v>
      </c>
      <c r="I12" s="163" t="s">
        <v>77</v>
      </c>
      <c r="J12" s="176" t="s">
        <v>134</v>
      </c>
      <c r="K12" s="79">
        <v>6</v>
      </c>
      <c r="L12" s="79">
        <v>7</v>
      </c>
      <c r="M12" s="32">
        <v>8</v>
      </c>
      <c r="N12" s="32">
        <v>9</v>
      </c>
      <c r="O12" s="163" t="s">
        <v>77</v>
      </c>
      <c r="P12" s="163" t="s">
        <v>77</v>
      </c>
      <c r="Q12" s="175" t="s">
        <v>133</v>
      </c>
      <c r="R12" s="175" t="s">
        <v>134</v>
      </c>
      <c r="S12" s="175"/>
      <c r="T12" s="175"/>
      <c r="U12" s="32"/>
      <c r="V12" s="32"/>
      <c r="W12" s="32"/>
      <c r="X12" s="32"/>
      <c r="Y12" s="32"/>
      <c r="Z12" s="47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05" customFormat="1">
      <c r="A13" s="102" t="s">
        <v>11</v>
      </c>
      <c r="B13" s="96">
        <v>17000</v>
      </c>
      <c r="C13" s="38">
        <v>4842</v>
      </c>
      <c r="D13" s="96">
        <f>B13-C13-E13</f>
        <v>9691.7000000000007</v>
      </c>
      <c r="E13" s="97">
        <f>SUM(F13:BE13)</f>
        <v>2466.3000000000002</v>
      </c>
      <c r="F13" s="98">
        <v>386</v>
      </c>
      <c r="G13" s="103">
        <v>423</v>
      </c>
      <c r="H13" s="103">
        <v>262.3</v>
      </c>
      <c r="I13" s="103">
        <v>226</v>
      </c>
      <c r="J13" s="103">
        <v>232</v>
      </c>
      <c r="K13" s="103">
        <v>68</v>
      </c>
      <c r="L13" s="103">
        <v>500</v>
      </c>
      <c r="M13" s="103">
        <v>369</v>
      </c>
      <c r="N13" s="103"/>
      <c r="O13" s="103"/>
      <c r="P13" s="103"/>
      <c r="Q13" s="103"/>
      <c r="R13" s="103"/>
      <c r="S13" s="103"/>
      <c r="T13" s="103"/>
      <c r="U13" s="103"/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  <c r="AF13" s="104"/>
      <c r="AG13" s="104"/>
      <c r="AH13" s="104"/>
      <c r="AI13" s="104"/>
      <c r="AJ13" s="104"/>
      <c r="AK13" s="104"/>
      <c r="AL13" s="104"/>
      <c r="AM13" s="104"/>
      <c r="AN13" s="104"/>
      <c r="AO13" s="104"/>
      <c r="AP13" s="104"/>
      <c r="AQ13" s="104"/>
      <c r="AR13" s="104"/>
      <c r="AS13" s="104"/>
      <c r="AT13" s="104"/>
      <c r="AU13" s="104"/>
      <c r="AV13" s="104"/>
      <c r="AW13" s="104"/>
      <c r="AX13" s="104"/>
      <c r="AY13" s="104"/>
      <c r="AZ13" s="104"/>
    </row>
    <row r="14" spans="1:52" s="63" customFormat="1">
      <c r="A14" s="13">
        <v>30</v>
      </c>
      <c r="B14" s="80"/>
      <c r="C14" s="60"/>
      <c r="D14" s="61"/>
      <c r="E14" s="61"/>
      <c r="F14" s="167"/>
      <c r="G14" s="167"/>
      <c r="H14" s="167"/>
      <c r="I14" s="167"/>
      <c r="J14" s="167"/>
      <c r="K14" s="167">
        <v>1</v>
      </c>
      <c r="L14" s="167"/>
      <c r="M14" s="167">
        <v>2</v>
      </c>
      <c r="N14" s="167"/>
      <c r="O14" s="167" t="s">
        <v>64</v>
      </c>
      <c r="P14" s="167"/>
      <c r="Q14" s="167"/>
      <c r="R14" s="167"/>
      <c r="S14" s="167"/>
      <c r="T14" s="167"/>
      <c r="U14" s="167"/>
      <c r="V14" s="167"/>
      <c r="W14" s="61"/>
      <c r="X14" s="61"/>
      <c r="Y14" s="61"/>
      <c r="Z14" s="61"/>
      <c r="AA14" s="61"/>
      <c r="AB14" s="61"/>
      <c r="AC14" s="62"/>
      <c r="AD14" s="62"/>
      <c r="AE14" s="62"/>
      <c r="AF14" s="62"/>
      <c r="AG14" s="62"/>
      <c r="AH14" s="62"/>
      <c r="AI14" s="62"/>
      <c r="AJ14" s="62"/>
      <c r="AK14" s="62"/>
      <c r="AL14" s="62"/>
      <c r="AM14" s="62"/>
      <c r="AN14" s="62"/>
      <c r="AO14" s="62"/>
      <c r="AP14" s="62"/>
      <c r="AQ14" s="62"/>
      <c r="AR14" s="62"/>
      <c r="AS14" s="62"/>
      <c r="AT14" s="62"/>
      <c r="AU14" s="62"/>
      <c r="AV14" s="62"/>
      <c r="AW14" s="62"/>
      <c r="AX14" s="62"/>
      <c r="AY14" s="62"/>
      <c r="AZ14" s="62"/>
    </row>
    <row r="15" spans="1:52" s="70" customFormat="1">
      <c r="A15" s="65" t="s">
        <v>21</v>
      </c>
      <c r="B15" s="66">
        <v>800</v>
      </c>
      <c r="C15" s="66">
        <v>385.6</v>
      </c>
      <c r="D15" s="66">
        <f>B15-C15-E15</f>
        <v>-4265</v>
      </c>
      <c r="E15" s="67">
        <f>SUM(F15:BE15)</f>
        <v>4679.3999999999996</v>
      </c>
      <c r="F15" s="68">
        <v>500</v>
      </c>
      <c r="G15" s="68">
        <v>495</v>
      </c>
      <c r="H15" s="68">
        <v>500</v>
      </c>
      <c r="I15" s="68">
        <v>367.2</v>
      </c>
      <c r="J15" s="68">
        <v>268</v>
      </c>
      <c r="K15" s="68">
        <v>488</v>
      </c>
      <c r="L15" s="68">
        <v>500</v>
      </c>
      <c r="M15" s="68">
        <v>368.2</v>
      </c>
      <c r="N15" s="68">
        <v>263</v>
      </c>
      <c r="O15" s="68">
        <v>98</v>
      </c>
      <c r="P15" s="68">
        <v>332</v>
      </c>
      <c r="Q15" s="68">
        <v>500</v>
      </c>
      <c r="R15" s="68"/>
      <c r="S15" s="68"/>
      <c r="T15" s="68"/>
      <c r="U15" s="68"/>
      <c r="V15" s="68"/>
      <c r="W15" s="68"/>
      <c r="X15" s="68"/>
      <c r="Y15" s="68"/>
      <c r="Z15" s="69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</row>
    <row r="16" spans="1:52" s="8" customFormat="1">
      <c r="A16" s="16">
        <v>1109</v>
      </c>
      <c r="B16" s="10">
        <f>SUM(B3,B5,B7,B9,B11,B13,B15)</f>
        <v>282800</v>
      </c>
      <c r="C16" s="64">
        <f>SUM(C3,C5,C7,C9,C11,C13,C15)</f>
        <v>17037.599999999999</v>
      </c>
      <c r="D16" s="6">
        <f>SUM(D3,D5,D7,D9,D11,D13,D15)</f>
        <v>236271.2</v>
      </c>
      <c r="E16" s="6">
        <f>SUM(E3,E5,E7,E9,E11,E13,E15)</f>
        <v>29491.199999999997</v>
      </c>
      <c r="F16" s="6" t="s">
        <v>151</v>
      </c>
      <c r="G16" s="93" t="s">
        <v>63</v>
      </c>
      <c r="H16" s="93" t="s">
        <v>64</v>
      </c>
      <c r="I16" s="93" t="s">
        <v>65</v>
      </c>
      <c r="J16" s="93" t="s">
        <v>66</v>
      </c>
      <c r="K16" s="93" t="s">
        <v>67</v>
      </c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6"/>
      <c r="W16" s="6"/>
      <c r="X16" s="6"/>
      <c r="Y16" s="6"/>
      <c r="Z16" s="9"/>
      <c r="AA16" s="9"/>
      <c r="AB16" s="9"/>
      <c r="AC16" s="9"/>
      <c r="AD16" s="9"/>
      <c r="AE16" s="9"/>
      <c r="AF16" s="9"/>
      <c r="AG16" s="9"/>
      <c r="AH16" s="9"/>
      <c r="AI16" s="9"/>
      <c r="AJ16" s="9"/>
      <c r="AK16" s="9"/>
      <c r="AL16" s="9"/>
      <c r="AM16" s="9"/>
      <c r="AN16" s="9"/>
      <c r="AO16" s="9"/>
      <c r="AP16" s="9"/>
      <c r="AQ16" s="9"/>
      <c r="AR16" s="9"/>
      <c r="AS16" s="9"/>
      <c r="AT16" s="9"/>
      <c r="AU16" s="9"/>
      <c r="AV16" s="9"/>
      <c r="AW16" s="9"/>
      <c r="AX16" s="9"/>
      <c r="AY16" s="9"/>
      <c r="AZ16" s="9"/>
    </row>
    <row r="17" spans="1:52" s="57" customFormat="1">
      <c r="A17" s="51" t="s">
        <v>17</v>
      </c>
      <c r="B17" s="52">
        <v>30000</v>
      </c>
      <c r="C17" s="53"/>
      <c r="D17" s="53">
        <f>B17-C17-E17</f>
        <v>30000</v>
      </c>
      <c r="E17" s="53">
        <f>SUM(F17:BE17)</f>
        <v>0</v>
      </c>
      <c r="F17" s="54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54"/>
      <c r="R17" s="54"/>
      <c r="S17" s="54"/>
      <c r="T17" s="54"/>
      <c r="U17" s="54"/>
      <c r="V17" s="55"/>
      <c r="W17" s="55"/>
      <c r="X17" s="54"/>
      <c r="Y17" s="54"/>
      <c r="Z17" s="56"/>
      <c r="AA17" s="56"/>
      <c r="AB17" s="56"/>
      <c r="AC17" s="56"/>
      <c r="AD17" s="56"/>
      <c r="AE17" s="56"/>
      <c r="AF17" s="56"/>
      <c r="AG17" s="56"/>
      <c r="AH17" s="56"/>
      <c r="AI17" s="56"/>
      <c r="AJ17" s="56"/>
      <c r="AK17" s="56"/>
      <c r="AL17" s="56"/>
      <c r="AM17" s="56"/>
      <c r="AN17" s="56"/>
      <c r="AO17" s="56"/>
      <c r="AP17" s="56"/>
      <c r="AQ17" s="56"/>
      <c r="AR17" s="56"/>
      <c r="AS17" s="56"/>
      <c r="AT17" s="56"/>
      <c r="AU17" s="56"/>
      <c r="AV17" s="56"/>
      <c r="AW17" s="56"/>
      <c r="AX17" s="56"/>
      <c r="AY17" s="56"/>
      <c r="AZ17" s="56"/>
    </row>
    <row r="18" spans="1:52" s="57" customFormat="1">
      <c r="A18" s="51" t="s">
        <v>18</v>
      </c>
      <c r="B18" s="52">
        <v>14</v>
      </c>
      <c r="C18" s="58"/>
      <c r="D18" s="58"/>
      <c r="E18" s="58"/>
      <c r="F18" s="52"/>
      <c r="G18" s="79"/>
      <c r="H18" s="79"/>
      <c r="I18" s="79"/>
      <c r="J18" s="79"/>
      <c r="K18" s="82"/>
      <c r="L18" s="83"/>
      <c r="M18" s="79"/>
      <c r="N18" s="78"/>
      <c r="O18" s="79"/>
      <c r="P18" s="79"/>
      <c r="Q18" s="52"/>
      <c r="R18" s="54"/>
      <c r="S18" s="54"/>
      <c r="T18" s="54"/>
      <c r="U18" s="54"/>
      <c r="V18" s="54"/>
      <c r="W18" s="54"/>
      <c r="X18" s="54"/>
      <c r="Y18" s="54"/>
      <c r="Z18" s="56"/>
      <c r="AA18" s="56"/>
      <c r="AB18" s="56"/>
      <c r="AC18" s="56"/>
      <c r="AD18" s="56"/>
      <c r="AE18" s="56"/>
      <c r="AF18" s="56"/>
      <c r="AG18" s="56"/>
      <c r="AH18" s="56"/>
      <c r="AI18" s="56"/>
      <c r="AJ18" s="56"/>
      <c r="AK18" s="56"/>
      <c r="AL18" s="56"/>
      <c r="AM18" s="56"/>
      <c r="AN18" s="56"/>
      <c r="AO18" s="56"/>
      <c r="AP18" s="56"/>
      <c r="AQ18" s="56"/>
      <c r="AR18" s="56"/>
      <c r="AS18" s="56"/>
      <c r="AT18" s="56"/>
      <c r="AU18" s="56"/>
      <c r="AV18" s="56"/>
      <c r="AW18" s="56"/>
      <c r="AX18" s="56"/>
      <c r="AY18" s="56"/>
      <c r="AZ18" s="56"/>
    </row>
    <row r="19" spans="1:52" s="105" customFormat="1">
      <c r="A19" s="102" t="s">
        <v>40</v>
      </c>
      <c r="B19" s="96">
        <v>27000</v>
      </c>
      <c r="C19" s="161">
        <f>SUM(D20,E20:F20)</f>
        <v>0</v>
      </c>
      <c r="D19" s="106">
        <f>B19-C19-E19</f>
        <v>3685</v>
      </c>
      <c r="E19" s="96">
        <f>SUM(F19:BE19)</f>
        <v>23315</v>
      </c>
      <c r="F19" s="103">
        <v>32</v>
      </c>
      <c r="G19" s="103">
        <v>7962</v>
      </c>
      <c r="H19" s="103">
        <v>2968</v>
      </c>
      <c r="I19" s="103">
        <v>3865</v>
      </c>
      <c r="J19" s="103">
        <v>385</v>
      </c>
      <c r="K19" s="103">
        <v>1853</v>
      </c>
      <c r="L19" s="103">
        <v>638</v>
      </c>
      <c r="M19" s="103">
        <v>136.5</v>
      </c>
      <c r="N19" s="103">
        <v>1632.5</v>
      </c>
      <c r="O19" s="103">
        <v>900</v>
      </c>
      <c r="P19" s="98">
        <v>500</v>
      </c>
      <c r="Q19" s="103">
        <v>1200</v>
      </c>
      <c r="R19" s="103">
        <v>980</v>
      </c>
      <c r="S19" s="103">
        <v>180</v>
      </c>
      <c r="T19" s="96">
        <v>83</v>
      </c>
      <c r="U19" s="96"/>
      <c r="V19" s="96"/>
      <c r="W19" s="96"/>
      <c r="X19" s="96"/>
      <c r="Y19" s="96"/>
      <c r="Z19" s="104"/>
      <c r="AA19" s="104"/>
      <c r="AB19" s="104"/>
      <c r="AC19" s="104"/>
      <c r="AD19" s="104"/>
      <c r="AE19" s="104"/>
      <c r="AF19" s="104"/>
      <c r="AG19" s="104"/>
      <c r="AH19" s="104"/>
      <c r="AI19" s="104"/>
      <c r="AJ19" s="104"/>
      <c r="AK19" s="104"/>
      <c r="AL19" s="104"/>
      <c r="AM19" s="104"/>
      <c r="AN19" s="104"/>
      <c r="AO19" s="104"/>
      <c r="AP19" s="104"/>
      <c r="AQ19" s="104"/>
      <c r="AR19" s="104"/>
      <c r="AS19" s="104"/>
      <c r="AT19" s="104"/>
      <c r="AU19" s="104"/>
      <c r="AV19" s="104"/>
      <c r="AW19" s="104"/>
      <c r="AX19" s="104"/>
      <c r="AY19" s="104"/>
      <c r="AZ19" s="104"/>
    </row>
    <row r="20" spans="1:52">
      <c r="A20" s="19" t="s">
        <v>31</v>
      </c>
      <c r="B20" s="30">
        <v>1.1599999999999999</v>
      </c>
      <c r="C20" s="162" t="s">
        <v>76</v>
      </c>
      <c r="D20" s="85">
        <v>0</v>
      </c>
      <c r="E20" s="85">
        <v>0</v>
      </c>
      <c r="F20" s="85">
        <v>0</v>
      </c>
      <c r="G20" s="163"/>
      <c r="H20" s="163"/>
      <c r="I20" s="163"/>
      <c r="J20" s="163"/>
      <c r="K20" s="32"/>
      <c r="L20" s="32"/>
      <c r="M20" s="32"/>
      <c r="N20" s="32"/>
      <c r="O20" s="32" t="s">
        <v>125</v>
      </c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12" customFormat="1">
      <c r="A21" s="107" t="s">
        <v>7</v>
      </c>
      <c r="B21" s="108">
        <v>31000</v>
      </c>
      <c r="C21" s="143">
        <v>0</v>
      </c>
      <c r="D21" s="109">
        <f>B21-C21-E21</f>
        <v>23232</v>
      </c>
      <c r="E21" s="108">
        <f>SUM(F21:BE21)</f>
        <v>7768</v>
      </c>
      <c r="F21" s="110">
        <v>550</v>
      </c>
      <c r="G21" s="110">
        <v>450</v>
      </c>
      <c r="H21" s="110">
        <v>493</v>
      </c>
      <c r="I21" s="110">
        <v>486</v>
      </c>
      <c r="J21" s="110">
        <v>487</v>
      </c>
      <c r="K21" s="110">
        <v>632.5</v>
      </c>
      <c r="L21" s="110">
        <v>500</v>
      </c>
      <c r="M21" s="110">
        <v>1936</v>
      </c>
      <c r="N21" s="110">
        <v>236</v>
      </c>
      <c r="O21" s="110">
        <v>188.5</v>
      </c>
      <c r="P21" s="110">
        <v>325</v>
      </c>
      <c r="Q21" s="110">
        <v>500</v>
      </c>
      <c r="R21" s="110">
        <v>496</v>
      </c>
      <c r="S21" s="110">
        <v>432</v>
      </c>
      <c r="T21" s="110">
        <v>56</v>
      </c>
      <c r="U21" s="110"/>
      <c r="V21" s="108"/>
      <c r="W21" s="108"/>
      <c r="X21" s="108"/>
      <c r="Y21" s="108"/>
      <c r="Z21" s="111"/>
      <c r="AA21" s="111"/>
      <c r="AB21" s="111"/>
      <c r="AC21" s="111"/>
      <c r="AD21" s="111"/>
      <c r="AE21" s="111"/>
      <c r="AF21" s="111"/>
      <c r="AG21" s="111"/>
      <c r="AH21" s="111"/>
      <c r="AI21" s="111"/>
      <c r="AJ21" s="111"/>
      <c r="AK21" s="111"/>
      <c r="AL21" s="111"/>
      <c r="AM21" s="111"/>
      <c r="AN21" s="111"/>
      <c r="AO21" s="111"/>
      <c r="AP21" s="111"/>
      <c r="AQ21" s="111"/>
      <c r="AR21" s="111"/>
      <c r="AS21" s="111"/>
      <c r="AT21" s="111"/>
      <c r="AU21" s="111"/>
      <c r="AV21" s="111"/>
      <c r="AW21" s="111"/>
      <c r="AX21" s="111"/>
      <c r="AY21" s="111"/>
      <c r="AZ21" s="111"/>
    </row>
    <row r="22" spans="1:52">
      <c r="A22" s="19"/>
      <c r="B22" s="13">
        <v>3.14</v>
      </c>
      <c r="C22" s="18"/>
      <c r="D22" s="4"/>
      <c r="E22" s="38" t="s">
        <v>52</v>
      </c>
      <c r="F22" s="32" t="s">
        <v>75</v>
      </c>
      <c r="G22" s="32" t="s">
        <v>72</v>
      </c>
      <c r="H22" s="32" t="s">
        <v>73</v>
      </c>
      <c r="I22" s="32" t="s">
        <v>74</v>
      </c>
      <c r="J22" s="32"/>
      <c r="K22" s="32"/>
      <c r="L22" s="32"/>
      <c r="M22" s="32">
        <v>3.1</v>
      </c>
      <c r="N22" s="32" t="s">
        <v>72</v>
      </c>
      <c r="O22" s="32" t="s">
        <v>73</v>
      </c>
      <c r="P22" s="32" t="s">
        <v>74</v>
      </c>
      <c r="Q22" s="32"/>
      <c r="R22" s="32"/>
      <c r="S22" s="32"/>
      <c r="T22" s="32"/>
      <c r="U22" s="32"/>
      <c r="V22" s="32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0" customFormat="1">
      <c r="A23" s="95" t="s">
        <v>41</v>
      </c>
      <c r="B23" s="96">
        <v>70000</v>
      </c>
      <c r="C23" s="97">
        <v>0</v>
      </c>
      <c r="D23" s="97">
        <f>B23-C23-E23</f>
        <v>65362.400000000001</v>
      </c>
      <c r="E23" s="97">
        <f>SUM(F23:BE23)</f>
        <v>4637.6000000000004</v>
      </c>
      <c r="F23" s="98">
        <v>369</v>
      </c>
      <c r="G23" s="101">
        <v>362.5</v>
      </c>
      <c r="H23" s="101">
        <v>138</v>
      </c>
      <c r="I23" s="101">
        <v>365</v>
      </c>
      <c r="J23" s="101">
        <v>662.5</v>
      </c>
      <c r="K23" s="101">
        <v>500</v>
      </c>
      <c r="L23" s="101">
        <v>442.6</v>
      </c>
      <c r="M23" s="101">
        <v>496</v>
      </c>
      <c r="N23" s="101">
        <v>496</v>
      </c>
      <c r="O23" s="101">
        <v>500</v>
      </c>
      <c r="P23" s="101">
        <v>306</v>
      </c>
      <c r="Q23" s="101"/>
      <c r="R23" s="97"/>
      <c r="S23" s="97"/>
      <c r="T23" s="97"/>
      <c r="U23" s="97"/>
      <c r="V23" s="97"/>
      <c r="W23" s="97"/>
      <c r="X23" s="97"/>
      <c r="Y23" s="97"/>
      <c r="Z23" s="99"/>
      <c r="AA23" s="99"/>
      <c r="AB23" s="99"/>
      <c r="AC23" s="99"/>
      <c r="AD23" s="99"/>
      <c r="AE23" s="99"/>
      <c r="AF23" s="99"/>
      <c r="AG23" s="99"/>
      <c r="AH23" s="99"/>
      <c r="AI23" s="99"/>
      <c r="AJ23" s="99"/>
      <c r="AK23" s="99"/>
      <c r="AL23" s="99"/>
      <c r="AM23" s="99"/>
      <c r="AN23" s="99"/>
      <c r="AO23" s="99"/>
      <c r="AP23" s="99"/>
      <c r="AQ23" s="99"/>
      <c r="AR23" s="99"/>
      <c r="AS23" s="99"/>
      <c r="AT23" s="99"/>
      <c r="AU23" s="99"/>
      <c r="AV23" s="99"/>
      <c r="AW23" s="99"/>
      <c r="AX23" s="99"/>
      <c r="AY23" s="99"/>
      <c r="AZ23" s="99"/>
    </row>
    <row r="24" spans="1:52" s="2" customFormat="1">
      <c r="A24" s="85" t="s">
        <v>123</v>
      </c>
      <c r="B24" s="30">
        <v>3.16</v>
      </c>
      <c r="C24" s="49"/>
      <c r="D24" s="3"/>
      <c r="E24" s="3"/>
      <c r="F24" s="32"/>
      <c r="G24" s="32"/>
      <c r="H24" s="31"/>
      <c r="I24" s="31"/>
      <c r="J24" s="31"/>
      <c r="K24" s="31"/>
      <c r="L24" s="31"/>
      <c r="M24" s="31"/>
      <c r="N24" s="31"/>
      <c r="O24" s="31"/>
      <c r="P24" s="31"/>
      <c r="Q24" s="3"/>
      <c r="R24" s="3"/>
      <c r="S24" s="3"/>
      <c r="T24" s="3"/>
      <c r="U24" s="3"/>
      <c r="V24" s="3"/>
      <c r="W24" s="3"/>
      <c r="X24" s="3"/>
      <c r="Y24" s="3"/>
      <c r="Z24" s="46"/>
      <c r="AA24" s="46"/>
      <c r="AB24" s="46"/>
      <c r="AC24" s="4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  <c r="AQ24" s="46"/>
      <c r="AR24" s="46"/>
      <c r="AS24" s="46"/>
      <c r="AT24" s="46"/>
      <c r="AU24" s="46"/>
      <c r="AV24" s="46"/>
      <c r="AW24" s="46"/>
      <c r="AX24" s="46"/>
      <c r="AY24" s="46"/>
      <c r="AZ24" s="46"/>
    </row>
    <row r="25" spans="1:52" s="123" customFormat="1">
      <c r="A25" s="119" t="s">
        <v>8</v>
      </c>
      <c r="B25" s="120">
        <v>13000</v>
      </c>
      <c r="C25" s="121">
        <v>0</v>
      </c>
      <c r="D25" s="120">
        <f>B25-C25-E25</f>
        <v>8407</v>
      </c>
      <c r="E25" s="121">
        <f>SUM(F25:BE25)</f>
        <v>4593</v>
      </c>
      <c r="F25" s="122">
        <v>1500</v>
      </c>
      <c r="G25" s="122">
        <v>238.5</v>
      </c>
      <c r="H25" s="122">
        <v>300</v>
      </c>
      <c r="I25" s="122">
        <v>212.5</v>
      </c>
      <c r="J25" s="122">
        <v>52</v>
      </c>
      <c r="K25" s="122">
        <v>200</v>
      </c>
      <c r="L25" s="122">
        <v>125</v>
      </c>
      <c r="M25" s="122">
        <v>196</v>
      </c>
      <c r="N25" s="122">
        <v>170</v>
      </c>
      <c r="O25" s="122">
        <v>135</v>
      </c>
      <c r="P25" s="122">
        <v>330</v>
      </c>
      <c r="Q25" s="122">
        <v>236</v>
      </c>
      <c r="R25" s="122">
        <v>369</v>
      </c>
      <c r="S25" s="122">
        <v>133</v>
      </c>
      <c r="T25" s="120">
        <v>150</v>
      </c>
      <c r="U25" s="120">
        <v>120</v>
      </c>
      <c r="V25" s="120">
        <v>126</v>
      </c>
      <c r="W25" s="120"/>
      <c r="X25" s="120"/>
      <c r="Y25" s="120"/>
      <c r="Z25" s="25"/>
      <c r="AA25" s="25"/>
      <c r="AB25" s="25"/>
      <c r="AC25" s="25"/>
      <c r="AD25" s="25"/>
      <c r="AE25" s="25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25"/>
    </row>
    <row r="26" spans="1:52">
      <c r="A26" s="5"/>
      <c r="B26" s="30">
        <v>3.16</v>
      </c>
      <c r="C26" s="4"/>
      <c r="D26" s="4"/>
      <c r="E26" s="4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 t="s">
        <v>131</v>
      </c>
      <c r="S26" s="32"/>
      <c r="T26" s="32"/>
      <c r="U26" s="32"/>
      <c r="V26" s="32"/>
      <c r="W26" s="32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3" customFormat="1">
      <c r="A27" s="119" t="s">
        <v>80</v>
      </c>
      <c r="B27" s="120">
        <v>20000</v>
      </c>
      <c r="C27" s="121">
        <f>SUM(F28,E28)</f>
        <v>0</v>
      </c>
      <c r="D27" s="120">
        <f>B27-C27-E27</f>
        <v>18707</v>
      </c>
      <c r="E27" s="121">
        <f>SUM(F27:BE27)</f>
        <v>1293</v>
      </c>
      <c r="F27" s="122">
        <v>323</v>
      </c>
      <c r="G27" s="122">
        <v>188</v>
      </c>
      <c r="H27" s="122">
        <v>55</v>
      </c>
      <c r="I27" s="122">
        <v>56</v>
      </c>
      <c r="J27" s="122">
        <v>90</v>
      </c>
      <c r="K27" s="122">
        <v>45</v>
      </c>
      <c r="L27" s="122">
        <v>60</v>
      </c>
      <c r="M27" s="122">
        <v>110</v>
      </c>
      <c r="N27" s="122">
        <v>366</v>
      </c>
      <c r="O27" s="122"/>
      <c r="P27" s="122"/>
      <c r="Q27" s="122"/>
      <c r="R27" s="122"/>
      <c r="S27" s="122"/>
      <c r="T27" s="120"/>
      <c r="U27" s="120"/>
      <c r="V27" s="120"/>
      <c r="W27" s="120"/>
      <c r="X27" s="120"/>
      <c r="Y27" s="120"/>
      <c r="Z27" s="25"/>
      <c r="AA27" s="25"/>
      <c r="AB27" s="25"/>
      <c r="AC27" s="25"/>
      <c r="AD27" s="25"/>
      <c r="AE27" s="25"/>
      <c r="AF27" s="25"/>
      <c r="AG27" s="25"/>
      <c r="AH27" s="25"/>
      <c r="AI27" s="25"/>
      <c r="AJ27" s="25"/>
      <c r="AK27" s="25"/>
      <c r="AL27" s="25"/>
      <c r="AM27" s="25"/>
      <c r="AN27" s="25"/>
      <c r="AO27" s="25"/>
      <c r="AP27" s="25"/>
      <c r="AQ27" s="25"/>
      <c r="AR27" s="25"/>
      <c r="AS27" s="25"/>
      <c r="AT27" s="25"/>
      <c r="AU27" s="25"/>
      <c r="AV27" s="25"/>
      <c r="AW27" s="25"/>
      <c r="AX27" s="25"/>
      <c r="AY27" s="25"/>
      <c r="AZ27" s="25"/>
    </row>
    <row r="28" spans="1:52">
      <c r="A28" s="166" t="s">
        <v>86</v>
      </c>
      <c r="B28" s="30">
        <v>3.16</v>
      </c>
      <c r="C28" s="38" t="s">
        <v>31</v>
      </c>
      <c r="D28" s="32"/>
      <c r="E28" s="85">
        <v>0</v>
      </c>
      <c r="F28" s="85">
        <v>0</v>
      </c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9" customFormat="1">
      <c r="A29" s="124" t="s">
        <v>5</v>
      </c>
      <c r="B29" s="125">
        <v>52000</v>
      </c>
      <c r="C29" s="126">
        <v>0</v>
      </c>
      <c r="D29" s="125">
        <f>B29-C29-E29</f>
        <v>47655.8</v>
      </c>
      <c r="E29" s="125">
        <f>SUM(F29:BE29)</f>
        <v>4344.2</v>
      </c>
      <c r="F29" s="127">
        <v>1100</v>
      </c>
      <c r="G29" s="127">
        <v>236</v>
      </c>
      <c r="H29" s="127">
        <v>688</v>
      </c>
      <c r="I29" s="127">
        <v>263</v>
      </c>
      <c r="J29" s="127">
        <v>136</v>
      </c>
      <c r="K29" s="127">
        <v>500</v>
      </c>
      <c r="L29" s="127">
        <v>323.2</v>
      </c>
      <c r="M29" s="127">
        <v>200</v>
      </c>
      <c r="N29" s="127">
        <v>360</v>
      </c>
      <c r="O29" s="127">
        <v>38</v>
      </c>
      <c r="P29" s="127">
        <v>500</v>
      </c>
      <c r="Q29" s="127"/>
      <c r="R29" s="127"/>
      <c r="S29" s="127"/>
      <c r="T29" s="127"/>
      <c r="U29" s="125"/>
      <c r="V29" s="125"/>
      <c r="W29" s="125"/>
      <c r="X29" s="125"/>
      <c r="Y29" s="125"/>
      <c r="Z29" s="128"/>
      <c r="AA29" s="128"/>
      <c r="AB29" s="128"/>
      <c r="AC29" s="128"/>
      <c r="AD29" s="128"/>
      <c r="AE29" s="128"/>
      <c r="AF29" s="128"/>
      <c r="AG29" s="128"/>
      <c r="AH29" s="128"/>
      <c r="AI29" s="128"/>
      <c r="AJ29" s="128"/>
      <c r="AK29" s="128"/>
      <c r="AL29" s="128"/>
      <c r="AM29" s="128"/>
      <c r="AN29" s="128"/>
      <c r="AO29" s="128"/>
      <c r="AP29" s="128"/>
      <c r="AQ29" s="128"/>
      <c r="AR29" s="128"/>
      <c r="AS29" s="128"/>
      <c r="AT29" s="128"/>
      <c r="AU29" s="128"/>
      <c r="AV29" s="128"/>
      <c r="AW29" s="128"/>
      <c r="AX29" s="128"/>
      <c r="AY29" s="128"/>
      <c r="AZ29" s="128"/>
    </row>
    <row r="30" spans="1:52">
      <c r="A30" s="5"/>
      <c r="B30" s="13">
        <v>3.17</v>
      </c>
      <c r="C30" s="71"/>
      <c r="D30" s="4"/>
      <c r="E30" s="38" t="s">
        <v>53</v>
      </c>
      <c r="F30" s="32"/>
      <c r="G30" s="32"/>
      <c r="H30" s="32"/>
      <c r="I30" s="32"/>
      <c r="J30" s="32"/>
      <c r="K30" s="32"/>
      <c r="L30" s="34"/>
      <c r="M30" s="34">
        <v>3.2</v>
      </c>
      <c r="N30" s="32"/>
      <c r="O30" s="34"/>
      <c r="P30" s="32"/>
      <c r="Q30" s="34"/>
      <c r="R30" s="34"/>
      <c r="S30" s="32"/>
      <c r="T30" s="32"/>
      <c r="U30" s="32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18" customFormat="1">
      <c r="A31" s="113" t="s">
        <v>22</v>
      </c>
      <c r="B31" s="134">
        <f>SUM(A37,-B15)</f>
        <v>19200</v>
      </c>
      <c r="C31" s="115">
        <v>6616</v>
      </c>
      <c r="D31" s="114">
        <f>B31-C31-E31</f>
        <v>9845</v>
      </c>
      <c r="E31" s="114">
        <f>SUM(F31:BE31)</f>
        <v>2739</v>
      </c>
      <c r="F31" s="116">
        <v>110</v>
      </c>
      <c r="G31" s="116">
        <v>790</v>
      </c>
      <c r="H31" s="116">
        <v>532</v>
      </c>
      <c r="I31" s="116">
        <v>253</v>
      </c>
      <c r="J31" s="116">
        <v>165</v>
      </c>
      <c r="K31" s="116">
        <v>362</v>
      </c>
      <c r="L31" s="116">
        <v>250</v>
      </c>
      <c r="M31" s="116">
        <v>105</v>
      </c>
      <c r="N31" s="116">
        <v>122</v>
      </c>
      <c r="O31" s="116">
        <v>50</v>
      </c>
      <c r="P31" s="116"/>
      <c r="Q31" s="116"/>
      <c r="R31" s="116"/>
      <c r="S31" s="116"/>
      <c r="T31" s="116"/>
      <c r="U31" s="114"/>
      <c r="V31" s="114"/>
      <c r="W31" s="114"/>
      <c r="X31" s="114"/>
      <c r="Y31" s="114"/>
      <c r="Z31" s="114"/>
      <c r="AA31" s="114"/>
      <c r="AB31" s="114"/>
      <c r="AC31" s="114"/>
      <c r="AD31" s="114"/>
      <c r="AE31" s="114"/>
      <c r="AF31" s="114"/>
      <c r="AG31" s="114"/>
      <c r="AH31" s="114"/>
      <c r="AI31" s="114"/>
      <c r="AJ31" s="114"/>
      <c r="AK31" s="114"/>
      <c r="AL31" s="117"/>
      <c r="AM31" s="117"/>
      <c r="AN31" s="117"/>
      <c r="AO31" s="117"/>
      <c r="AP31" s="117"/>
      <c r="AQ31" s="117"/>
      <c r="AR31" s="117"/>
      <c r="AS31" s="117"/>
      <c r="AT31" s="117"/>
      <c r="AU31" s="117"/>
      <c r="AV31" s="117"/>
      <c r="AW31" s="117"/>
      <c r="AX31" s="117"/>
      <c r="AY31" s="117"/>
      <c r="AZ31" s="117"/>
    </row>
    <row r="32" spans="1:52">
      <c r="A32" s="37">
        <v>1105</v>
      </c>
      <c r="B32" s="13">
        <v>3.17</v>
      </c>
      <c r="C32" s="30"/>
      <c r="D32" s="109"/>
      <c r="E32" s="38" t="s">
        <v>23</v>
      </c>
      <c r="F32" s="32">
        <v>1</v>
      </c>
      <c r="G32" s="32">
        <v>2</v>
      </c>
      <c r="H32" s="32">
        <v>3</v>
      </c>
      <c r="I32" s="32">
        <v>4</v>
      </c>
      <c r="J32" s="32">
        <v>5</v>
      </c>
      <c r="K32" s="32">
        <v>6</v>
      </c>
      <c r="L32" s="32"/>
      <c r="M32" s="4"/>
      <c r="N32" s="32"/>
      <c r="O32" s="32"/>
      <c r="P32" s="32"/>
      <c r="Q32" s="32"/>
      <c r="R32" s="34"/>
      <c r="S32" s="34"/>
      <c r="T32" s="32"/>
      <c r="U32" s="32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05" customFormat="1">
      <c r="A33" s="102" t="s">
        <v>6</v>
      </c>
      <c r="B33" s="96">
        <v>12000</v>
      </c>
      <c r="C33" s="97">
        <f>SUM(F36,G36)</f>
        <v>0</v>
      </c>
      <c r="D33" s="96">
        <f>B33-C33-E33</f>
        <v>862.90000000000146</v>
      </c>
      <c r="E33" s="96">
        <f>SUM(F33:BE33)</f>
        <v>11137.099999999999</v>
      </c>
      <c r="F33" s="103">
        <v>450</v>
      </c>
      <c r="G33" s="103">
        <v>1100</v>
      </c>
      <c r="H33" s="103">
        <v>122.5</v>
      </c>
      <c r="I33" s="103">
        <v>100</v>
      </c>
      <c r="J33" s="103">
        <v>500</v>
      </c>
      <c r="K33" s="103">
        <v>500</v>
      </c>
      <c r="L33" s="103">
        <v>500</v>
      </c>
      <c r="M33" s="103">
        <v>3100</v>
      </c>
      <c r="N33" s="103">
        <v>200</v>
      </c>
      <c r="O33" s="103">
        <v>500</v>
      </c>
      <c r="P33" s="103">
        <v>496</v>
      </c>
      <c r="Q33" s="103">
        <v>452</v>
      </c>
      <c r="R33" s="103">
        <v>396.5</v>
      </c>
      <c r="S33" s="103">
        <v>486.3</v>
      </c>
      <c r="T33" s="96">
        <v>483.8</v>
      </c>
      <c r="U33" s="96">
        <v>385</v>
      </c>
      <c r="V33" s="96">
        <v>500</v>
      </c>
      <c r="W33" s="96">
        <v>496</v>
      </c>
      <c r="X33" s="96">
        <v>369</v>
      </c>
      <c r="Y33" s="96"/>
      <c r="Z33" s="104"/>
      <c r="AA33" s="104"/>
      <c r="AB33" s="104"/>
      <c r="AC33" s="104"/>
      <c r="AD33" s="104"/>
      <c r="AE33" s="104"/>
      <c r="AF33" s="104"/>
      <c r="AG33" s="104"/>
      <c r="AH33" s="104"/>
      <c r="AI33" s="104"/>
      <c r="AJ33" s="104"/>
      <c r="AK33" s="104"/>
      <c r="AL33" s="104"/>
      <c r="AM33" s="104"/>
      <c r="AN33" s="104"/>
      <c r="AO33" s="104"/>
      <c r="AP33" s="104"/>
      <c r="AQ33" s="104"/>
      <c r="AR33" s="104"/>
      <c r="AS33" s="104"/>
      <c r="AT33" s="104"/>
      <c r="AU33" s="104"/>
      <c r="AV33" s="104"/>
      <c r="AW33" s="104"/>
      <c r="AX33" s="104"/>
      <c r="AY33" s="104"/>
      <c r="AZ33" s="104"/>
    </row>
    <row r="34" spans="1:52">
      <c r="A34" s="85" t="s">
        <v>30</v>
      </c>
      <c r="B34" s="19">
        <v>3.15</v>
      </c>
      <c r="C34" s="18" t="s">
        <v>31</v>
      </c>
      <c r="D34" s="7"/>
      <c r="E34" s="38" t="s">
        <v>35</v>
      </c>
      <c r="F34" s="32" t="s">
        <v>35</v>
      </c>
      <c r="G34" s="32"/>
      <c r="H34" s="13"/>
      <c r="I34" s="32"/>
      <c r="J34" s="32" t="s">
        <v>129</v>
      </c>
      <c r="K34" s="32" t="s">
        <v>129</v>
      </c>
      <c r="L34" s="32" t="s">
        <v>130</v>
      </c>
      <c r="M34" s="32"/>
      <c r="N34" s="32"/>
      <c r="O34" s="32" t="s">
        <v>139</v>
      </c>
      <c r="P34" s="32" t="s">
        <v>139</v>
      </c>
      <c r="Q34" s="32" t="s">
        <v>140</v>
      </c>
      <c r="R34" s="32"/>
      <c r="S34" s="32"/>
      <c r="T34" s="4"/>
      <c r="U34" s="4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8" customFormat="1">
      <c r="A35" s="16" t="s">
        <v>12</v>
      </c>
      <c r="B35" s="11">
        <f>SUM(B19,B21,B23,B25,B27,B29,B31,B33)</f>
        <v>244200</v>
      </c>
      <c r="C35" s="17">
        <f>SUM(C19,C21,C23,C25,C27,C29,C31,C33)</f>
        <v>6616</v>
      </c>
      <c r="D35" s="9">
        <f>SUM(D19,D21,D23,D25,D27,D29,D31,D33)</f>
        <v>177757.1</v>
      </c>
      <c r="E35" s="9">
        <f>SUM(E19,E21,E23,E25,E27,E29,E31,E33)</f>
        <v>59826.899999999994</v>
      </c>
      <c r="F35" s="40"/>
      <c r="G35" s="40"/>
      <c r="H35" s="40"/>
      <c r="I35" s="40"/>
      <c r="J35" s="40"/>
      <c r="K35" s="40"/>
      <c r="L35" s="40"/>
      <c r="M35" s="40"/>
      <c r="N35" s="33"/>
      <c r="O35" s="33"/>
      <c r="P35" s="33"/>
      <c r="Q35" s="33"/>
      <c r="R35" s="33"/>
      <c r="S35" s="33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  <c r="AF35" s="9"/>
      <c r="AG35" s="9"/>
      <c r="AH35" s="9"/>
      <c r="AI35" s="9"/>
      <c r="AJ35" s="9"/>
      <c r="AK35" s="9"/>
      <c r="AL35" s="9"/>
      <c r="AM35" s="9"/>
      <c r="AN35" s="9"/>
      <c r="AO35" s="9"/>
      <c r="AP35" s="9"/>
      <c r="AQ35" s="9"/>
      <c r="AR35" s="9"/>
      <c r="AS35" s="9"/>
      <c r="AT35" s="9"/>
      <c r="AU35" s="9"/>
      <c r="AV35" s="9"/>
      <c r="AW35" s="9"/>
      <c r="AX35" s="9"/>
      <c r="AY35" s="9"/>
      <c r="AZ35" s="9"/>
    </row>
    <row r="36" spans="1:52" s="2" customFormat="1">
      <c r="A36" s="42"/>
      <c r="B36" s="94"/>
      <c r="D36" s="43"/>
      <c r="E36" s="43"/>
      <c r="F36" s="85">
        <v>0</v>
      </c>
      <c r="G36" s="85">
        <v>0</v>
      </c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</row>
    <row r="37" spans="1:52">
      <c r="A37" s="89">
        <v>20000</v>
      </c>
      <c r="B37" s="90" t="s">
        <v>38</v>
      </c>
      <c r="C37" s="2"/>
      <c r="E37" s="2"/>
      <c r="F37" s="50" t="s">
        <v>44</v>
      </c>
      <c r="G37" s="50" t="s">
        <v>45</v>
      </c>
      <c r="H37" s="2"/>
      <c r="I37" s="2"/>
      <c r="J37" s="72" t="s">
        <v>25</v>
      </c>
      <c r="K37" s="75">
        <f>SUM(B16,B35)</f>
        <v>527000</v>
      </c>
      <c r="L37" s="2"/>
      <c r="M37" s="59" t="s">
        <v>28</v>
      </c>
      <c r="N37" s="75">
        <f>SUM(A45,A54,A64)</f>
        <v>500</v>
      </c>
      <c r="O37" s="2"/>
    </row>
    <row r="38" spans="1:52">
      <c r="D38" s="177"/>
      <c r="E38" s="19" t="s">
        <v>141</v>
      </c>
      <c r="F38" s="19" t="s">
        <v>141</v>
      </c>
      <c r="G38" s="19" t="s">
        <v>141</v>
      </c>
      <c r="H38" s="177"/>
      <c r="I38" s="2"/>
      <c r="J38" s="72" t="s">
        <v>27</v>
      </c>
      <c r="K38" s="74">
        <f>SUM(K37,-K39)</f>
        <v>112971.69999999995</v>
      </c>
      <c r="L38" s="2"/>
      <c r="M38" s="76" t="s">
        <v>29</v>
      </c>
      <c r="N38" s="77">
        <f>SUM(N37,-K38)</f>
        <v>-112471.69999999995</v>
      </c>
      <c r="O38" s="155" t="s">
        <v>51</v>
      </c>
      <c r="P38" s="81">
        <v>0</v>
      </c>
      <c r="R38"/>
    </row>
    <row r="39" spans="1:52">
      <c r="A39" s="22" t="s">
        <v>13</v>
      </c>
      <c r="B39" s="22" t="s">
        <v>14</v>
      </c>
      <c r="C39" s="22" t="s">
        <v>15</v>
      </c>
      <c r="D39" s="22" t="s">
        <v>4</v>
      </c>
      <c r="E39" s="23"/>
      <c r="F39" s="24"/>
      <c r="G39" s="23"/>
      <c r="H39" s="24"/>
      <c r="I39" s="24"/>
      <c r="J39" s="72" t="s">
        <v>26</v>
      </c>
      <c r="K39" s="75">
        <f>SUM(D16,D35)</f>
        <v>414028.30000000005</v>
      </c>
      <c r="L39" s="2"/>
    </row>
    <row r="40" spans="1:52">
      <c r="A40" s="21">
        <f>SUM(B40:C40)</f>
        <v>0</v>
      </c>
      <c r="B40" s="23">
        <v>0</v>
      </c>
      <c r="C40" s="25">
        <f>SUM(D40:R40)</f>
        <v>0</v>
      </c>
      <c r="D40" s="28"/>
      <c r="E40" s="29"/>
      <c r="F40" s="29"/>
      <c r="G40" s="29"/>
      <c r="H40" s="29"/>
      <c r="I40" s="29"/>
      <c r="J40" s="91"/>
    </row>
    <row r="41" spans="1:52">
      <c r="A41" s="21"/>
      <c r="B41" s="23"/>
      <c r="C41" s="23"/>
      <c r="D41" s="27"/>
      <c r="E41" s="27"/>
      <c r="F41" s="27"/>
      <c r="G41" s="27"/>
      <c r="H41" s="27"/>
      <c r="I41" s="27"/>
      <c r="J41" s="92"/>
    </row>
    <row r="42" spans="1:52">
      <c r="A42" s="21">
        <f>SUM(B42:C42)</f>
        <v>0</v>
      </c>
      <c r="B42" s="23">
        <v>0</v>
      </c>
      <c r="C42" s="44">
        <f>SUM(D42:R42)</f>
        <v>0</v>
      </c>
      <c r="D42" s="28"/>
      <c r="E42" s="28"/>
      <c r="F42" s="28"/>
      <c r="G42" s="28"/>
      <c r="H42" s="28"/>
      <c r="I42" s="29"/>
      <c r="J42" s="48"/>
      <c r="K42" s="2"/>
    </row>
    <row r="43" spans="1:52">
      <c r="A43" s="21"/>
      <c r="B43" s="23"/>
      <c r="C43" s="23"/>
      <c r="D43" s="27"/>
      <c r="E43" s="27"/>
      <c r="F43" s="27"/>
      <c r="G43" s="27"/>
      <c r="H43" s="27"/>
      <c r="I43" s="27"/>
    </row>
    <row r="44" spans="1:52">
      <c r="A44" s="21">
        <f>SUM(B44:C44)</f>
        <v>0</v>
      </c>
      <c r="B44" s="23">
        <v>0</v>
      </c>
      <c r="C44" s="25">
        <f>SUM(D44:R44)</f>
        <v>0</v>
      </c>
      <c r="D44" s="28"/>
      <c r="E44" s="28"/>
      <c r="F44" s="28"/>
      <c r="G44" s="150"/>
      <c r="H44" s="28"/>
      <c r="I44" s="29"/>
    </row>
    <row r="45" spans="1:52">
      <c r="A45" s="19">
        <f>SUM(A40,A42,A44)</f>
        <v>0</v>
      </c>
      <c r="B45" s="23">
        <f>SUM(B40,B42,B44)</f>
        <v>0</v>
      </c>
      <c r="C45" s="22">
        <f>SUM(C40,C42,C44)</f>
        <v>0</v>
      </c>
      <c r="D45" s="84"/>
      <c r="E45" s="36"/>
      <c r="F45" s="27"/>
      <c r="G45" s="17"/>
      <c r="H45" s="23"/>
      <c r="I45" s="24"/>
      <c r="M45" s="144" t="s">
        <v>46</v>
      </c>
      <c r="P45" s="12"/>
    </row>
    <row r="46" spans="1:52">
      <c r="A46" s="73" t="s">
        <v>34</v>
      </c>
      <c r="D46" s="2"/>
      <c r="E46" s="2"/>
      <c r="F46" s="2"/>
      <c r="G46" s="151"/>
      <c r="I46" s="2"/>
      <c r="M46" s="12">
        <v>20180328</v>
      </c>
      <c r="N46" s="22">
        <v>17</v>
      </c>
    </row>
    <row r="47" spans="1:52">
      <c r="A47" s="35" t="s">
        <v>55</v>
      </c>
      <c r="B47" s="39"/>
      <c r="C47" s="23"/>
      <c r="D47" s="48"/>
      <c r="K47" s="88"/>
      <c r="M47" s="12"/>
      <c r="N47" s="22"/>
    </row>
    <row r="48" spans="1:52">
      <c r="A48" s="22" t="s">
        <v>13</v>
      </c>
      <c r="B48" s="22" t="s">
        <v>14</v>
      </c>
      <c r="C48" s="22" t="s">
        <v>15</v>
      </c>
      <c r="D48" s="22" t="s">
        <v>4</v>
      </c>
      <c r="E48" s="23"/>
      <c r="F48" s="24"/>
      <c r="G48" s="23"/>
      <c r="H48" s="24"/>
      <c r="I48" s="24"/>
    </row>
    <row r="49" spans="1:17">
      <c r="A49" s="21">
        <f>SUM(B49:C49)</f>
        <v>0</v>
      </c>
      <c r="B49" s="23">
        <v>192286.5</v>
      </c>
      <c r="C49" s="25">
        <f>SUM(D49:U49)</f>
        <v>-192286.5</v>
      </c>
      <c r="D49" s="28"/>
      <c r="E49" s="157">
        <v>-192286.5</v>
      </c>
      <c r="F49" s="29"/>
      <c r="G49" s="29"/>
      <c r="H49" s="29"/>
      <c r="I49" s="29"/>
    </row>
    <row r="50" spans="1:17">
      <c r="A50" s="21"/>
      <c r="B50" s="23"/>
      <c r="C50" s="23"/>
      <c r="D50" s="26"/>
      <c r="E50" s="27"/>
      <c r="F50" s="27"/>
      <c r="G50" s="27"/>
      <c r="H50" s="27"/>
      <c r="I50" s="27"/>
    </row>
    <row r="51" spans="1:17">
      <c r="A51" s="21">
        <f>SUM(B51:C51)</f>
        <v>0</v>
      </c>
      <c r="B51" s="23"/>
      <c r="C51" s="25">
        <f>SUM(D51:U51)</f>
        <v>0</v>
      </c>
      <c r="D51" s="142"/>
      <c r="E51" s="28"/>
      <c r="F51" s="29"/>
      <c r="G51" s="28"/>
      <c r="H51" s="29"/>
      <c r="I51" s="29"/>
    </row>
    <row r="52" spans="1:17">
      <c r="A52" s="21"/>
      <c r="B52" s="23"/>
      <c r="C52" s="23"/>
      <c r="D52" s="27"/>
      <c r="E52" s="27"/>
      <c r="F52" s="27"/>
      <c r="G52" s="27"/>
      <c r="H52" s="27"/>
      <c r="I52" s="27"/>
      <c r="J52"/>
      <c r="K52"/>
    </row>
    <row r="53" spans="1:17">
      <c r="A53" s="21">
        <f>SUM(B53:C53)</f>
        <v>0</v>
      </c>
      <c r="B53" s="23">
        <v>0</v>
      </c>
      <c r="C53" s="25">
        <f>SUM(D53:U53)</f>
        <v>0</v>
      </c>
      <c r="D53" s="28"/>
      <c r="E53" s="28"/>
      <c r="F53" s="28"/>
      <c r="G53" s="28"/>
      <c r="H53" s="28"/>
      <c r="I53" s="28"/>
    </row>
    <row r="54" spans="1:17">
      <c r="A54" s="22">
        <f>SUM(A49,A51,A53)</f>
        <v>0</v>
      </c>
      <c r="B54" s="23">
        <f>SUM(B49,B51,B53)</f>
        <v>192286.5</v>
      </c>
      <c r="C54" s="23">
        <f>SUM(C49,C51,C53)</f>
        <v>-192286.5</v>
      </c>
      <c r="D54" s="27"/>
      <c r="E54" s="27"/>
      <c r="F54" s="27"/>
      <c r="G54" s="27"/>
      <c r="H54" s="27"/>
      <c r="I54" s="27"/>
    </row>
    <row r="56" spans="1:17">
      <c r="F56" s="72">
        <v>386.7</v>
      </c>
      <c r="G56" s="72">
        <v>619355</v>
      </c>
      <c r="H56" s="158">
        <v>43543</v>
      </c>
    </row>
    <row r="57" spans="1:17">
      <c r="A57" s="35" t="s">
        <v>19</v>
      </c>
      <c r="B57" s="59"/>
      <c r="E57" s="169" t="s">
        <v>90</v>
      </c>
      <c r="F57" s="169" t="s">
        <v>137</v>
      </c>
      <c r="G57" s="169" t="s">
        <v>156</v>
      </c>
      <c r="H57" s="168"/>
      <c r="I57" s="168"/>
      <c r="J57" s="168"/>
      <c r="K57" s="168"/>
      <c r="L57" s="168"/>
      <c r="M57" s="168"/>
      <c r="N57" s="168"/>
      <c r="O57" s="168"/>
    </row>
    <row r="58" spans="1:17">
      <c r="A58" s="22" t="s">
        <v>13</v>
      </c>
      <c r="B58" s="22" t="s">
        <v>14</v>
      </c>
      <c r="C58" s="22" t="s">
        <v>15</v>
      </c>
      <c r="D58" s="22" t="s">
        <v>4</v>
      </c>
      <c r="E58" s="23"/>
      <c r="F58" s="24"/>
      <c r="G58" s="23"/>
      <c r="H58" s="24"/>
      <c r="I58" s="24"/>
    </row>
    <row r="59" spans="1:17">
      <c r="A59" s="21">
        <f>SUM(B59:C59)</f>
        <v>500</v>
      </c>
      <c r="B59" s="23">
        <v>0</v>
      </c>
      <c r="C59" s="25">
        <f>SUM(D59:U59)</f>
        <v>500</v>
      </c>
      <c r="D59" s="28"/>
      <c r="E59" s="28">
        <v>500</v>
      </c>
      <c r="F59" s="28"/>
      <c r="G59" s="29"/>
      <c r="H59" s="29"/>
      <c r="I59" s="29"/>
    </row>
    <row r="60" spans="1:17">
      <c r="A60" s="21"/>
      <c r="B60" s="23"/>
      <c r="C60" s="23"/>
      <c r="D60" s="179" t="s">
        <v>90</v>
      </c>
      <c r="E60" s="27"/>
      <c r="F60" s="27"/>
      <c r="G60" s="27"/>
      <c r="H60" s="27"/>
      <c r="I60" s="27"/>
      <c r="Q60" s="158"/>
    </row>
    <row r="61" spans="1:17">
      <c r="A61" s="21">
        <f>SUM(B61:C61)</f>
        <v>0</v>
      </c>
      <c r="B61" s="23">
        <v>0</v>
      </c>
      <c r="C61" s="25">
        <f>SUM(D61:U61)</f>
        <v>0</v>
      </c>
      <c r="D61" s="28"/>
      <c r="E61" s="28"/>
      <c r="F61" s="28"/>
      <c r="G61" s="29"/>
      <c r="H61" s="29"/>
      <c r="I61" s="29"/>
    </row>
    <row r="62" spans="1:17">
      <c r="A62" s="21"/>
      <c r="B62" s="23"/>
      <c r="C62" s="23"/>
      <c r="D62" s="179" t="s">
        <v>137</v>
      </c>
      <c r="E62" s="27"/>
      <c r="F62" s="27"/>
      <c r="G62" s="27"/>
      <c r="H62" s="27"/>
      <c r="I62" s="146"/>
      <c r="J62" s="48"/>
    </row>
    <row r="63" spans="1:17">
      <c r="A63" s="21">
        <f>SUM(B63:C63)</f>
        <v>0</v>
      </c>
      <c r="B63" s="23">
        <v>0</v>
      </c>
      <c r="C63" s="25">
        <f>SUM(D63:U63)</f>
        <v>0</v>
      </c>
      <c r="D63" s="29"/>
      <c r="E63" s="29"/>
      <c r="F63" s="29"/>
      <c r="G63" s="29"/>
      <c r="H63" s="29"/>
      <c r="I63" s="29"/>
    </row>
    <row r="64" spans="1:17">
      <c r="A64" s="22">
        <f>SUM(A59,A61,A63)</f>
        <v>500</v>
      </c>
      <c r="B64" s="23">
        <f>SUM(B59,B61,B63)</f>
        <v>0</v>
      </c>
      <c r="C64" s="23">
        <f>SUM(C59,C61,C63)</f>
        <v>500</v>
      </c>
      <c r="D64" s="179" t="s">
        <v>156</v>
      </c>
      <c r="E64" s="27"/>
      <c r="F64" s="27"/>
      <c r="G64" s="27"/>
      <c r="H64" s="27"/>
      <c r="I64" s="27"/>
    </row>
    <row r="66" spans="1:13">
      <c r="A66" s="86" t="s">
        <v>32</v>
      </c>
      <c r="B66" s="81" t="s">
        <v>33</v>
      </c>
      <c r="C66" s="72"/>
      <c r="E66" s="22"/>
      <c r="F66" s="22"/>
      <c r="G66" s="22"/>
      <c r="H66" s="22"/>
      <c r="I66" s="22"/>
    </row>
    <row r="67" spans="1:13">
      <c r="A67" s="86"/>
      <c r="B67" s="87">
        <v>42990</v>
      </c>
      <c r="C67" s="72"/>
      <c r="E67" s="22"/>
      <c r="F67" s="22"/>
      <c r="G67" s="22"/>
      <c r="H67" s="22"/>
      <c r="I67" s="22"/>
    </row>
    <row r="68" spans="1:13">
      <c r="A68" s="86"/>
      <c r="B68" s="72"/>
    </row>
    <row r="69" spans="1:13" ht="115.5" customHeight="1">
      <c r="H69" s="177"/>
      <c r="I69" s="178" t="s">
        <v>142</v>
      </c>
      <c r="J69" s="178" t="s">
        <v>143</v>
      </c>
      <c r="K69" s="178" t="s">
        <v>144</v>
      </c>
      <c r="L69" s="178" t="s">
        <v>145</v>
      </c>
      <c r="M69" s="177"/>
    </row>
    <row r="70" spans="1:13" s="145" customFormat="1"/>
    <row r="72" spans="1:13" ht="108">
      <c r="F72" s="174" t="s">
        <v>92</v>
      </c>
    </row>
    <row r="73" spans="1:13">
      <c r="C73"/>
    </row>
    <row r="75" spans="1:13">
      <c r="A75" s="22" t="s">
        <v>56</v>
      </c>
      <c r="B75" s="22" t="s">
        <v>57</v>
      </c>
      <c r="C75" s="12" t="s">
        <v>69</v>
      </c>
      <c r="D75" s="159" t="s">
        <v>58</v>
      </c>
    </row>
    <row r="76" spans="1:13">
      <c r="A76" s="12"/>
      <c r="B76" s="22" t="s">
        <v>59</v>
      </c>
      <c r="C76" s="12"/>
      <c r="D76" s="159" t="s">
        <v>60</v>
      </c>
      <c r="G76" s="91"/>
      <c r="H76" s="91"/>
    </row>
    <row r="77" spans="1:13">
      <c r="A77" s="12"/>
      <c r="B77" s="22" t="s">
        <v>61</v>
      </c>
      <c r="C77" s="12"/>
      <c r="D77" s="159" t="s">
        <v>62</v>
      </c>
    </row>
    <row r="79" spans="1:13">
      <c r="D79" s="48" t="s">
        <v>146</v>
      </c>
      <c r="E79" s="48" t="s">
        <v>119</v>
      </c>
      <c r="F79" s="48" t="s">
        <v>148</v>
      </c>
      <c r="G79" s="48" t="s">
        <v>149</v>
      </c>
    </row>
    <row r="80" spans="1:13">
      <c r="D80" s="1" t="s">
        <v>94</v>
      </c>
      <c r="E80" s="1" t="s">
        <v>95</v>
      </c>
    </row>
    <row r="81" spans="4:5">
      <c r="D81" s="1" t="s">
        <v>118</v>
      </c>
      <c r="E81" s="1" t="s">
        <v>119</v>
      </c>
    </row>
    <row r="82" spans="4:5">
      <c r="D82" s="1" t="s">
        <v>120</v>
      </c>
      <c r="E82" s="1" t="s">
        <v>119</v>
      </c>
    </row>
    <row r="83" spans="4:5">
      <c r="D83" s="1" t="s">
        <v>51</v>
      </c>
      <c r="E83" s="1" t="s">
        <v>122</v>
      </c>
    </row>
  </sheetData>
  <phoneticPr fontId="20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3"/>
  <sheetViews>
    <sheetView zoomScaleNormal="100" zoomScaleSheetLayoutView="100" workbookViewId="0">
      <pane ySplit="1" topLeftCell="A2" activePane="bottomLeft" state="frozen"/>
      <selection pane="bottomLeft" activeCell="D69" sqref="D69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9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77"/>
      <c r="I1" s="19" t="s">
        <v>141</v>
      </c>
      <c r="J1" s="19" t="s">
        <v>141</v>
      </c>
      <c r="K1" s="19" t="s">
        <v>141</v>
      </c>
      <c r="L1" s="177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0" customFormat="1">
      <c r="A3" s="95" t="s">
        <v>49</v>
      </c>
      <c r="B3" s="96">
        <v>25000</v>
      </c>
      <c r="C3" s="97">
        <v>0</v>
      </c>
      <c r="D3" s="96">
        <f>B3-C3-E3</f>
        <v>15166.4</v>
      </c>
      <c r="E3" s="97">
        <f>SUM(F3:BE3)</f>
        <v>9833.6</v>
      </c>
      <c r="F3" s="98">
        <v>150</v>
      </c>
      <c r="G3" s="98">
        <v>500</v>
      </c>
      <c r="H3" s="98">
        <v>483.5</v>
      </c>
      <c r="I3" s="98">
        <v>500</v>
      </c>
      <c r="J3" s="98">
        <v>259</v>
      </c>
      <c r="K3" s="98">
        <v>496</v>
      </c>
      <c r="L3" s="98">
        <v>476.5</v>
      </c>
      <c r="M3" s="101">
        <v>399</v>
      </c>
      <c r="N3" s="98">
        <v>460</v>
      </c>
      <c r="O3" s="98">
        <v>500</v>
      </c>
      <c r="P3" s="98">
        <v>125</v>
      </c>
      <c r="Q3" s="98">
        <v>499</v>
      </c>
      <c r="R3" s="98">
        <v>825.6</v>
      </c>
      <c r="S3" s="98">
        <v>310</v>
      </c>
      <c r="T3" s="98">
        <v>200</v>
      </c>
      <c r="U3" s="98">
        <v>428</v>
      </c>
      <c r="V3" s="98">
        <v>168</v>
      </c>
      <c r="W3" s="98">
        <v>302</v>
      </c>
      <c r="X3" s="98">
        <v>362</v>
      </c>
      <c r="Y3" s="98">
        <v>320</v>
      </c>
      <c r="Z3" s="98">
        <v>125</v>
      </c>
      <c r="AA3" s="98">
        <v>486.5</v>
      </c>
      <c r="AB3" s="98">
        <v>120</v>
      </c>
      <c r="AC3" s="98">
        <v>436.9</v>
      </c>
      <c r="AD3" s="98">
        <v>427</v>
      </c>
      <c r="AE3" s="98">
        <v>372.6</v>
      </c>
      <c r="AF3" s="98">
        <v>102</v>
      </c>
      <c r="AG3" s="98"/>
      <c r="AH3" s="98"/>
      <c r="AI3" s="99"/>
      <c r="AJ3" s="99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9"/>
      <c r="AV3" s="99"/>
      <c r="AW3" s="99"/>
      <c r="AX3" s="99"/>
      <c r="AY3" s="99"/>
      <c r="AZ3" s="99"/>
    </row>
    <row r="4" spans="1:52">
      <c r="A4" s="13">
        <v>25</v>
      </c>
      <c r="B4" s="80" t="s">
        <v>124</v>
      </c>
      <c r="C4" s="4"/>
      <c r="D4" s="4"/>
      <c r="E4" s="4"/>
      <c r="F4" s="32"/>
      <c r="G4" s="32" t="s">
        <v>128</v>
      </c>
      <c r="H4" s="32"/>
      <c r="I4" s="32" t="s">
        <v>89</v>
      </c>
      <c r="J4" s="19" t="s">
        <v>138</v>
      </c>
      <c r="K4" s="32" t="s">
        <v>89</v>
      </c>
      <c r="L4" s="32" t="s">
        <v>89</v>
      </c>
      <c r="M4" s="32" t="s">
        <v>89</v>
      </c>
      <c r="N4" s="32"/>
      <c r="O4" s="32" t="s">
        <v>89</v>
      </c>
      <c r="P4" s="32"/>
      <c r="Q4" s="32"/>
      <c r="R4" s="32"/>
      <c r="S4" s="32"/>
      <c r="T4" s="32"/>
      <c r="U4" s="32">
        <v>3.7</v>
      </c>
      <c r="V4" s="32"/>
      <c r="W4" s="32"/>
      <c r="X4" s="32"/>
      <c r="Y4" s="32"/>
      <c r="Z4" s="32"/>
      <c r="AA4" s="32"/>
      <c r="AB4" s="32"/>
      <c r="AC4" s="32"/>
      <c r="AD4" s="32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0" customFormat="1">
      <c r="A5" s="95" t="s">
        <v>83</v>
      </c>
      <c r="B5" s="96">
        <v>8000</v>
      </c>
      <c r="C5" s="97">
        <v>0</v>
      </c>
      <c r="D5" s="96">
        <f>B5-C5-E5</f>
        <v>1809.6999999999998</v>
      </c>
      <c r="E5" s="97">
        <f>SUM(F5:BE5)</f>
        <v>6190.3</v>
      </c>
      <c r="F5" s="98">
        <v>100</v>
      </c>
      <c r="G5" s="98">
        <v>500</v>
      </c>
      <c r="H5" s="98">
        <v>460</v>
      </c>
      <c r="I5" s="98">
        <v>367.3</v>
      </c>
      <c r="J5" s="98">
        <v>2900</v>
      </c>
      <c r="K5" s="98">
        <v>169</v>
      </c>
      <c r="L5" s="98">
        <v>1032</v>
      </c>
      <c r="M5" s="101">
        <v>335</v>
      </c>
      <c r="N5" s="98">
        <v>327</v>
      </c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9"/>
      <c r="AX5" s="99"/>
      <c r="AY5" s="99"/>
      <c r="AZ5" s="99"/>
    </row>
    <row r="6" spans="1:52">
      <c r="A6" s="13">
        <v>28</v>
      </c>
      <c r="B6" s="80"/>
      <c r="C6" s="4"/>
      <c r="D6" s="4"/>
      <c r="E6" s="4"/>
      <c r="F6" s="32"/>
      <c r="G6" s="32" t="s">
        <v>136</v>
      </c>
      <c r="H6" s="32" t="s">
        <v>150</v>
      </c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7"/>
      <c r="AC6" s="47"/>
      <c r="AD6" s="47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00" customFormat="1">
      <c r="A7" s="95" t="s">
        <v>9</v>
      </c>
      <c r="B7" s="173">
        <v>148000</v>
      </c>
      <c r="C7" s="172">
        <v>0</v>
      </c>
      <c r="D7" s="96">
        <f>B7-C7-E7</f>
        <v>142894.5</v>
      </c>
      <c r="E7" s="97">
        <f>SUM(F7:BE7)</f>
        <v>5105.5</v>
      </c>
      <c r="F7" s="98">
        <v>490</v>
      </c>
      <c r="G7" s="98">
        <v>396</v>
      </c>
      <c r="H7" s="98">
        <v>500</v>
      </c>
      <c r="I7" s="98">
        <v>398</v>
      </c>
      <c r="J7" s="98">
        <v>498</v>
      </c>
      <c r="K7" s="98">
        <v>476</v>
      </c>
      <c r="L7" s="98">
        <v>500</v>
      </c>
      <c r="M7" s="98">
        <v>368.5</v>
      </c>
      <c r="N7" s="98">
        <v>96</v>
      </c>
      <c r="O7" s="98">
        <v>500</v>
      </c>
      <c r="P7" s="98">
        <v>462</v>
      </c>
      <c r="Q7" s="98">
        <v>421</v>
      </c>
      <c r="R7" s="98"/>
      <c r="S7" s="98"/>
      <c r="T7" s="98"/>
      <c r="U7" s="98"/>
      <c r="V7" s="98"/>
      <c r="W7" s="98"/>
      <c r="X7" s="98"/>
      <c r="Y7" s="98"/>
      <c r="Z7" s="98"/>
      <c r="AA7" s="98"/>
      <c r="AB7" s="98"/>
      <c r="AC7" s="98"/>
      <c r="AD7" s="98"/>
      <c r="AE7" s="98"/>
      <c r="AF7" s="98"/>
      <c r="AG7" s="98"/>
      <c r="AH7" s="98"/>
      <c r="AI7" s="99"/>
      <c r="AJ7" s="99"/>
      <c r="AK7" s="99"/>
      <c r="AL7" s="99"/>
      <c r="AM7" s="99"/>
      <c r="AN7" s="99"/>
      <c r="AO7" s="99"/>
      <c r="AP7" s="99"/>
      <c r="AQ7" s="99"/>
      <c r="AR7" s="99"/>
      <c r="AS7" s="99"/>
      <c r="AT7" s="99"/>
      <c r="AU7" s="99"/>
      <c r="AV7" s="99"/>
      <c r="AW7" s="99"/>
      <c r="AX7" s="99"/>
      <c r="AY7" s="99"/>
      <c r="AZ7" s="99"/>
    </row>
    <row r="8" spans="1:52">
      <c r="A8" s="13">
        <v>29</v>
      </c>
      <c r="B8" s="4"/>
      <c r="C8" s="4"/>
      <c r="D8" s="4"/>
      <c r="E8" s="4"/>
      <c r="F8" s="32" t="s">
        <v>132</v>
      </c>
      <c r="G8" s="32"/>
      <c r="H8" s="32">
        <v>3</v>
      </c>
      <c r="I8" s="32" t="s">
        <v>136</v>
      </c>
      <c r="J8" s="32"/>
      <c r="K8" s="32">
        <v>6</v>
      </c>
      <c r="L8" s="32"/>
      <c r="M8" s="32"/>
      <c r="N8" s="32">
        <v>9</v>
      </c>
      <c r="O8" s="19" t="s">
        <v>82</v>
      </c>
      <c r="P8" s="32"/>
      <c r="Q8" s="32">
        <v>4.5</v>
      </c>
      <c r="R8" s="32"/>
      <c r="S8" s="32"/>
      <c r="T8" s="32"/>
      <c r="U8" s="32"/>
      <c r="V8" s="32"/>
      <c r="W8" s="32"/>
      <c r="X8" s="32"/>
      <c r="Y8" s="32"/>
      <c r="Z8" s="32"/>
      <c r="AA8" s="32"/>
      <c r="AB8" s="47"/>
      <c r="AC8" s="47"/>
      <c r="AD8" s="47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0" customFormat="1">
      <c r="A9" s="135" t="s">
        <v>10</v>
      </c>
      <c r="B9" s="114">
        <v>63000</v>
      </c>
      <c r="C9" s="115">
        <v>0</v>
      </c>
      <c r="D9" s="114">
        <f>B9-C9-E9</f>
        <v>59885.8</v>
      </c>
      <c r="E9" s="115">
        <f>SUM(F9:BE9)</f>
        <v>3114.2</v>
      </c>
      <c r="F9" s="136">
        <v>500</v>
      </c>
      <c r="G9" s="137">
        <v>462.5</v>
      </c>
      <c r="H9" s="136">
        <v>500</v>
      </c>
      <c r="I9" s="137">
        <v>486.5</v>
      </c>
      <c r="J9" s="137">
        <v>472</v>
      </c>
      <c r="K9" s="137">
        <v>263</v>
      </c>
      <c r="L9" s="137">
        <v>215.2</v>
      </c>
      <c r="M9" s="137">
        <v>215</v>
      </c>
      <c r="N9" s="137"/>
      <c r="O9" s="137"/>
      <c r="P9" s="136"/>
      <c r="Q9" s="136"/>
      <c r="R9" s="136"/>
      <c r="S9" s="136"/>
      <c r="T9" s="136"/>
      <c r="U9" s="136"/>
      <c r="V9" s="136"/>
      <c r="W9" s="136"/>
      <c r="X9" s="136"/>
      <c r="Y9" s="136"/>
      <c r="Z9" s="138"/>
      <c r="AA9" s="139"/>
      <c r="AB9" s="139"/>
      <c r="AC9" s="139"/>
      <c r="AD9" s="139"/>
      <c r="AE9" s="139"/>
      <c r="AF9" s="139"/>
      <c r="AG9" s="139"/>
      <c r="AH9" s="139"/>
      <c r="AI9" s="139"/>
      <c r="AJ9" s="139"/>
      <c r="AK9" s="139"/>
      <c r="AL9" s="139"/>
      <c r="AM9" s="139"/>
      <c r="AN9" s="139"/>
      <c r="AO9" s="139"/>
      <c r="AP9" s="139"/>
      <c r="AQ9" s="139"/>
      <c r="AR9" s="139"/>
      <c r="AS9" s="139"/>
      <c r="AT9" s="139"/>
      <c r="AU9" s="139"/>
      <c r="AV9" s="139"/>
      <c r="AW9" s="139"/>
      <c r="AX9" s="139"/>
      <c r="AY9" s="139"/>
      <c r="AZ9" s="139"/>
    </row>
    <row r="10" spans="1:52">
      <c r="A10" s="13">
        <v>28</v>
      </c>
      <c r="B10" s="13"/>
      <c r="C10" s="4"/>
      <c r="D10" s="4"/>
      <c r="E10" s="4"/>
      <c r="F10" s="32" t="s">
        <v>137</v>
      </c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7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3" customFormat="1">
      <c r="A11" s="149" t="s">
        <v>47</v>
      </c>
      <c r="B11" s="130">
        <v>21000</v>
      </c>
      <c r="C11" s="131">
        <v>0</v>
      </c>
      <c r="D11" s="131">
        <f>B11-C11-E11</f>
        <v>16390.3</v>
      </c>
      <c r="E11" s="131">
        <f>SUM(F11:BE11)</f>
        <v>4609.7</v>
      </c>
      <c r="F11" s="132">
        <v>436</v>
      </c>
      <c r="G11" s="132">
        <v>266.5</v>
      </c>
      <c r="H11" s="132">
        <v>220</v>
      </c>
      <c r="I11" s="132">
        <v>365</v>
      </c>
      <c r="J11" s="132">
        <v>200</v>
      </c>
      <c r="K11" s="132">
        <v>202</v>
      </c>
      <c r="L11" s="132">
        <v>235</v>
      </c>
      <c r="M11" s="132">
        <v>362</v>
      </c>
      <c r="N11" s="132">
        <v>200</v>
      </c>
      <c r="O11" s="132">
        <v>216</v>
      </c>
      <c r="P11" s="132">
        <v>212</v>
      </c>
      <c r="Q11" s="132">
        <v>236.5</v>
      </c>
      <c r="R11" s="132">
        <v>206</v>
      </c>
      <c r="S11" s="132">
        <v>210</v>
      </c>
      <c r="T11" s="132">
        <v>500</v>
      </c>
      <c r="U11" s="132">
        <v>386.7</v>
      </c>
      <c r="V11" s="132">
        <v>30</v>
      </c>
      <c r="W11" s="132">
        <v>126</v>
      </c>
      <c r="X11" s="132"/>
      <c r="Y11" s="132"/>
      <c r="Z11" s="141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</row>
    <row r="12" spans="1:52">
      <c r="A12" s="147" t="s">
        <v>48</v>
      </c>
      <c r="B12" s="80">
        <v>9644</v>
      </c>
      <c r="C12" s="49"/>
      <c r="D12" s="13"/>
      <c r="E12" s="38" t="s">
        <v>68</v>
      </c>
      <c r="F12" s="32" t="s">
        <v>135</v>
      </c>
      <c r="G12" s="79"/>
      <c r="H12" s="156" t="s">
        <v>54</v>
      </c>
      <c r="I12" s="163" t="s">
        <v>77</v>
      </c>
      <c r="J12" s="176" t="s">
        <v>134</v>
      </c>
      <c r="K12" s="79">
        <v>6</v>
      </c>
      <c r="L12" s="79">
        <v>7</v>
      </c>
      <c r="M12" s="32">
        <v>8</v>
      </c>
      <c r="N12" s="32">
        <v>9</v>
      </c>
      <c r="O12" s="163" t="s">
        <v>77</v>
      </c>
      <c r="P12" s="163" t="s">
        <v>77</v>
      </c>
      <c r="Q12" s="175" t="s">
        <v>133</v>
      </c>
      <c r="R12" s="175" t="s">
        <v>134</v>
      </c>
      <c r="S12" s="175"/>
      <c r="T12" s="175"/>
      <c r="U12" s="32"/>
      <c r="V12" s="32"/>
      <c r="W12" s="32"/>
      <c r="X12" s="32"/>
      <c r="Y12" s="32"/>
      <c r="Z12" s="47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05" customFormat="1">
      <c r="A13" s="102" t="s">
        <v>11</v>
      </c>
      <c r="B13" s="96">
        <v>17000</v>
      </c>
      <c r="C13" s="38">
        <v>0</v>
      </c>
      <c r="D13" s="96">
        <f>B13-C13-E13</f>
        <v>14085.5</v>
      </c>
      <c r="E13" s="97">
        <f>SUM(F13:BE13)</f>
        <v>2914.5</v>
      </c>
      <c r="F13" s="98">
        <v>386</v>
      </c>
      <c r="G13" s="103">
        <v>423</v>
      </c>
      <c r="H13" s="103">
        <v>262.3</v>
      </c>
      <c r="I13" s="103">
        <v>226</v>
      </c>
      <c r="J13" s="103">
        <v>232</v>
      </c>
      <c r="K13" s="103">
        <v>68</v>
      </c>
      <c r="L13" s="103">
        <v>500</v>
      </c>
      <c r="M13" s="103">
        <v>369</v>
      </c>
      <c r="N13" s="103">
        <v>126.6</v>
      </c>
      <c r="O13" s="103">
        <v>321.60000000000002</v>
      </c>
      <c r="P13" s="103"/>
      <c r="Q13" s="103"/>
      <c r="R13" s="103"/>
      <c r="S13" s="103"/>
      <c r="T13" s="103"/>
      <c r="U13" s="103"/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  <c r="AF13" s="104"/>
      <c r="AG13" s="104"/>
      <c r="AH13" s="104"/>
      <c r="AI13" s="104"/>
      <c r="AJ13" s="104"/>
      <c r="AK13" s="104"/>
      <c r="AL13" s="104"/>
      <c r="AM13" s="104"/>
      <c r="AN13" s="104"/>
      <c r="AO13" s="104"/>
      <c r="AP13" s="104"/>
      <c r="AQ13" s="104"/>
      <c r="AR13" s="104"/>
      <c r="AS13" s="104"/>
      <c r="AT13" s="104"/>
      <c r="AU13" s="104"/>
      <c r="AV13" s="104"/>
      <c r="AW13" s="104"/>
      <c r="AX13" s="104"/>
      <c r="AY13" s="104"/>
      <c r="AZ13" s="104"/>
    </row>
    <row r="14" spans="1:52" s="63" customFormat="1">
      <c r="A14" s="13">
        <v>30</v>
      </c>
      <c r="B14" s="80"/>
      <c r="C14" s="60"/>
      <c r="D14" s="61"/>
      <c r="E14" s="61"/>
      <c r="F14" s="167"/>
      <c r="G14" s="167"/>
      <c r="H14" s="167"/>
      <c r="I14" s="167"/>
      <c r="J14" s="167"/>
      <c r="K14" s="167">
        <v>1</v>
      </c>
      <c r="L14" s="167"/>
      <c r="M14" s="167">
        <v>2</v>
      </c>
      <c r="N14" s="167"/>
      <c r="O14" s="167" t="s">
        <v>64</v>
      </c>
      <c r="P14" s="167"/>
      <c r="Q14" s="167"/>
      <c r="R14" s="167"/>
      <c r="S14" s="167"/>
      <c r="T14" s="167"/>
      <c r="U14" s="167"/>
      <c r="V14" s="167"/>
      <c r="W14" s="61"/>
      <c r="X14" s="61"/>
      <c r="Y14" s="61"/>
      <c r="Z14" s="61"/>
      <c r="AA14" s="61"/>
      <c r="AB14" s="61"/>
      <c r="AC14" s="62"/>
      <c r="AD14" s="62"/>
      <c r="AE14" s="62"/>
      <c r="AF14" s="62"/>
      <c r="AG14" s="62"/>
      <c r="AH14" s="62"/>
      <c r="AI14" s="62"/>
      <c r="AJ14" s="62"/>
      <c r="AK14" s="62"/>
      <c r="AL14" s="62"/>
      <c r="AM14" s="62"/>
      <c r="AN14" s="62"/>
      <c r="AO14" s="62"/>
      <c r="AP14" s="62"/>
      <c r="AQ14" s="62"/>
      <c r="AR14" s="62"/>
      <c r="AS14" s="62"/>
      <c r="AT14" s="62"/>
      <c r="AU14" s="62"/>
      <c r="AV14" s="62"/>
      <c r="AW14" s="62"/>
      <c r="AX14" s="62"/>
      <c r="AY14" s="62"/>
      <c r="AZ14" s="62"/>
    </row>
    <row r="15" spans="1:52" s="70" customFormat="1">
      <c r="A15" s="65" t="s">
        <v>21</v>
      </c>
      <c r="B15" s="66">
        <v>6500</v>
      </c>
      <c r="C15" s="66">
        <v>385.6</v>
      </c>
      <c r="D15" s="66">
        <f>B15-C15-E15</f>
        <v>-325.80000000000018</v>
      </c>
      <c r="E15" s="67">
        <f>SUM(F15:BE15)</f>
        <v>6440.2</v>
      </c>
      <c r="F15" s="68">
        <v>500</v>
      </c>
      <c r="G15" s="68">
        <v>495</v>
      </c>
      <c r="H15" s="68">
        <v>500</v>
      </c>
      <c r="I15" s="68">
        <v>367.2</v>
      </c>
      <c r="J15" s="68">
        <v>268</v>
      </c>
      <c r="K15" s="68">
        <v>488</v>
      </c>
      <c r="L15" s="68">
        <v>500</v>
      </c>
      <c r="M15" s="68">
        <v>368.2</v>
      </c>
      <c r="N15" s="68">
        <v>263</v>
      </c>
      <c r="O15" s="68">
        <v>98</v>
      </c>
      <c r="P15" s="68">
        <v>332</v>
      </c>
      <c r="Q15" s="68">
        <v>500</v>
      </c>
      <c r="R15" s="68">
        <v>480</v>
      </c>
      <c r="S15" s="68">
        <v>376</v>
      </c>
      <c r="T15" s="68">
        <v>272</v>
      </c>
      <c r="U15" s="68">
        <v>300</v>
      </c>
      <c r="V15" s="68">
        <v>332.8</v>
      </c>
      <c r="W15" s="68"/>
      <c r="X15" s="68"/>
      <c r="Y15" s="68"/>
      <c r="Z15" s="69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</row>
    <row r="16" spans="1:52" s="8" customFormat="1">
      <c r="A16" s="16">
        <v>1109</v>
      </c>
      <c r="B16" s="10">
        <f>SUM(B3,B5,B7,B9,B11,B13,B15)</f>
        <v>288500</v>
      </c>
      <c r="C16" s="64">
        <f>SUM(C3,C5,C7,C9,C11,C13,C15)</f>
        <v>385.6</v>
      </c>
      <c r="D16" s="6">
        <f>SUM(D3,D5,D7,D9,D11,D13,D15)</f>
        <v>249906.40000000002</v>
      </c>
      <c r="E16" s="6">
        <f>SUM(E3,E5,E7,E9,E11,E13,E15)</f>
        <v>38208</v>
      </c>
      <c r="F16" s="6" t="s">
        <v>151</v>
      </c>
      <c r="G16" s="93" t="s">
        <v>63</v>
      </c>
      <c r="H16" s="93" t="s">
        <v>64</v>
      </c>
      <c r="I16" s="93" t="s">
        <v>65</v>
      </c>
      <c r="J16" s="93" t="s">
        <v>66</v>
      </c>
      <c r="K16" s="93" t="s">
        <v>67</v>
      </c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6"/>
      <c r="W16" s="6"/>
      <c r="X16" s="6"/>
      <c r="Y16" s="6"/>
      <c r="Z16" s="9"/>
      <c r="AA16" s="9"/>
      <c r="AB16" s="9"/>
      <c r="AC16" s="9"/>
      <c r="AD16" s="9"/>
      <c r="AE16" s="9"/>
      <c r="AF16" s="9"/>
      <c r="AG16" s="9"/>
      <c r="AH16" s="9"/>
      <c r="AI16" s="9"/>
      <c r="AJ16" s="9"/>
      <c r="AK16" s="9"/>
      <c r="AL16" s="9"/>
      <c r="AM16" s="9"/>
      <c r="AN16" s="9"/>
      <c r="AO16" s="9"/>
      <c r="AP16" s="9"/>
      <c r="AQ16" s="9"/>
      <c r="AR16" s="9"/>
      <c r="AS16" s="9"/>
      <c r="AT16" s="9"/>
      <c r="AU16" s="9"/>
      <c r="AV16" s="9"/>
      <c r="AW16" s="9"/>
      <c r="AX16" s="9"/>
      <c r="AY16" s="9"/>
      <c r="AZ16" s="9"/>
    </row>
    <row r="17" spans="1:52" s="57" customFormat="1">
      <c r="A17" s="51" t="s">
        <v>17</v>
      </c>
      <c r="B17" s="52">
        <v>30000</v>
      </c>
      <c r="C17" s="53"/>
      <c r="D17" s="53">
        <f>B17-C17-E17</f>
        <v>30000</v>
      </c>
      <c r="E17" s="53">
        <f>SUM(F17:BE17)</f>
        <v>0</v>
      </c>
      <c r="F17" s="54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54"/>
      <c r="R17" s="54"/>
      <c r="S17" s="54"/>
      <c r="T17" s="54"/>
      <c r="U17" s="54"/>
      <c r="V17" s="55"/>
      <c r="W17" s="55"/>
      <c r="X17" s="54"/>
      <c r="Y17" s="54"/>
      <c r="Z17" s="56"/>
      <c r="AA17" s="56"/>
      <c r="AB17" s="56"/>
      <c r="AC17" s="56"/>
      <c r="AD17" s="56"/>
      <c r="AE17" s="56"/>
      <c r="AF17" s="56"/>
      <c r="AG17" s="56"/>
      <c r="AH17" s="56"/>
      <c r="AI17" s="56"/>
      <c r="AJ17" s="56"/>
      <c r="AK17" s="56"/>
      <c r="AL17" s="56"/>
      <c r="AM17" s="56"/>
      <c r="AN17" s="56"/>
      <c r="AO17" s="56"/>
      <c r="AP17" s="56"/>
      <c r="AQ17" s="56"/>
      <c r="AR17" s="56"/>
      <c r="AS17" s="56"/>
      <c r="AT17" s="56"/>
      <c r="AU17" s="56"/>
      <c r="AV17" s="56"/>
      <c r="AW17" s="56"/>
      <c r="AX17" s="56"/>
      <c r="AY17" s="56"/>
      <c r="AZ17" s="56"/>
    </row>
    <row r="18" spans="1:52" s="57" customFormat="1">
      <c r="A18" s="51" t="s">
        <v>18</v>
      </c>
      <c r="B18" s="52">
        <v>14</v>
      </c>
      <c r="C18" s="58"/>
      <c r="D18" s="58"/>
      <c r="E18" s="58"/>
      <c r="F18" s="52"/>
      <c r="G18" s="79"/>
      <c r="H18" s="79"/>
      <c r="I18" s="79"/>
      <c r="J18" s="79"/>
      <c r="K18" s="82"/>
      <c r="L18" s="83"/>
      <c r="M18" s="79"/>
      <c r="N18" s="78"/>
      <c r="O18" s="79"/>
      <c r="P18" s="79"/>
      <c r="Q18" s="52"/>
      <c r="R18" s="54"/>
      <c r="S18" s="54"/>
      <c r="T18" s="54"/>
      <c r="U18" s="54"/>
      <c r="V18" s="54"/>
      <c r="W18" s="54"/>
      <c r="X18" s="54"/>
      <c r="Y18" s="54"/>
      <c r="Z18" s="56"/>
      <c r="AA18" s="56"/>
      <c r="AB18" s="56"/>
      <c r="AC18" s="56"/>
      <c r="AD18" s="56"/>
      <c r="AE18" s="56"/>
      <c r="AF18" s="56"/>
      <c r="AG18" s="56"/>
      <c r="AH18" s="56"/>
      <c r="AI18" s="56"/>
      <c r="AJ18" s="56"/>
      <c r="AK18" s="56"/>
      <c r="AL18" s="56"/>
      <c r="AM18" s="56"/>
      <c r="AN18" s="56"/>
      <c r="AO18" s="56"/>
      <c r="AP18" s="56"/>
      <c r="AQ18" s="56"/>
      <c r="AR18" s="56"/>
      <c r="AS18" s="56"/>
      <c r="AT18" s="56"/>
      <c r="AU18" s="56"/>
      <c r="AV18" s="56"/>
      <c r="AW18" s="56"/>
      <c r="AX18" s="56"/>
      <c r="AY18" s="56"/>
      <c r="AZ18" s="56"/>
    </row>
    <row r="19" spans="1:52" s="105" customFormat="1">
      <c r="A19" s="102" t="s">
        <v>40</v>
      </c>
      <c r="B19" s="96">
        <v>27000</v>
      </c>
      <c r="C19" s="161">
        <f>SUM(D20,E20:F20)</f>
        <v>23208.98</v>
      </c>
      <c r="D19" s="106">
        <f>B19-C19-E19</f>
        <v>1141.5200000000004</v>
      </c>
      <c r="E19" s="96">
        <f>SUM(F19:BE19)</f>
        <v>2649.5</v>
      </c>
      <c r="F19" s="103">
        <v>1800</v>
      </c>
      <c r="G19" s="103">
        <v>636.5</v>
      </c>
      <c r="H19" s="103">
        <v>213</v>
      </c>
      <c r="I19" s="103"/>
      <c r="J19" s="103"/>
      <c r="K19" s="103"/>
      <c r="L19" s="103"/>
      <c r="M19" s="103"/>
      <c r="N19" s="103"/>
      <c r="O19" s="103"/>
      <c r="P19" s="98"/>
      <c r="Q19" s="103"/>
      <c r="R19" s="103"/>
      <c r="S19" s="103"/>
      <c r="T19" s="96"/>
      <c r="U19" s="96"/>
      <c r="V19" s="96"/>
      <c r="W19" s="96"/>
      <c r="X19" s="96"/>
      <c r="Y19" s="96"/>
      <c r="Z19" s="104"/>
      <c r="AA19" s="104"/>
      <c r="AB19" s="104"/>
      <c r="AC19" s="104"/>
      <c r="AD19" s="104"/>
      <c r="AE19" s="104"/>
      <c r="AF19" s="104"/>
      <c r="AG19" s="104"/>
      <c r="AH19" s="104"/>
      <c r="AI19" s="104"/>
      <c r="AJ19" s="104"/>
      <c r="AK19" s="104"/>
      <c r="AL19" s="104"/>
      <c r="AM19" s="104"/>
      <c r="AN19" s="104"/>
      <c r="AO19" s="104"/>
      <c r="AP19" s="104"/>
      <c r="AQ19" s="104"/>
      <c r="AR19" s="104"/>
      <c r="AS19" s="104"/>
      <c r="AT19" s="104"/>
      <c r="AU19" s="104"/>
      <c r="AV19" s="104"/>
      <c r="AW19" s="104"/>
      <c r="AX19" s="104"/>
      <c r="AY19" s="104"/>
      <c r="AZ19" s="104"/>
    </row>
    <row r="20" spans="1:52">
      <c r="A20" s="19" t="s">
        <v>31</v>
      </c>
      <c r="B20" s="30" t="s">
        <v>158</v>
      </c>
      <c r="C20" s="162" t="s">
        <v>76</v>
      </c>
      <c r="D20" s="85">
        <v>138.97999999999999</v>
      </c>
      <c r="E20" s="85">
        <v>23070</v>
      </c>
      <c r="F20" s="85">
        <v>0</v>
      </c>
      <c r="G20" s="163"/>
      <c r="H20" s="163"/>
      <c r="I20" s="163"/>
      <c r="J20" s="163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12" customFormat="1">
      <c r="A21" s="107" t="s">
        <v>7</v>
      </c>
      <c r="B21" s="108">
        <v>31000</v>
      </c>
      <c r="C21" s="143">
        <v>5928</v>
      </c>
      <c r="D21" s="109">
        <f>B21-C21-E21</f>
        <v>19088.7</v>
      </c>
      <c r="E21" s="108">
        <f>SUM(F21:BE21)</f>
        <v>5983.3</v>
      </c>
      <c r="F21" s="110">
        <v>620</v>
      </c>
      <c r="G21" s="110">
        <v>736</v>
      </c>
      <c r="H21" s="110">
        <v>438</v>
      </c>
      <c r="I21" s="110">
        <v>368.5</v>
      </c>
      <c r="J21" s="110">
        <v>500</v>
      </c>
      <c r="K21" s="110">
        <v>473.8</v>
      </c>
      <c r="L21" s="110">
        <v>373</v>
      </c>
      <c r="M21" s="110">
        <v>136.5</v>
      </c>
      <c r="N21" s="110">
        <v>253.5</v>
      </c>
      <c r="O21" s="110">
        <v>362</v>
      </c>
      <c r="P21" s="110">
        <v>208</v>
      </c>
      <c r="Q21" s="110">
        <v>636</v>
      </c>
      <c r="R21" s="110">
        <v>428</v>
      </c>
      <c r="S21" s="110">
        <v>450</v>
      </c>
      <c r="T21" s="110"/>
      <c r="U21" s="110"/>
      <c r="V21" s="108"/>
      <c r="W21" s="108"/>
      <c r="X21" s="108"/>
      <c r="Y21" s="108"/>
      <c r="Z21" s="111"/>
      <c r="AA21" s="111"/>
      <c r="AB21" s="111"/>
      <c r="AC21" s="111"/>
      <c r="AD21" s="111"/>
      <c r="AE21" s="111"/>
      <c r="AF21" s="111"/>
      <c r="AG21" s="111"/>
      <c r="AH21" s="111"/>
      <c r="AI21" s="111"/>
      <c r="AJ21" s="111"/>
      <c r="AK21" s="111"/>
      <c r="AL21" s="111"/>
      <c r="AM21" s="111"/>
      <c r="AN21" s="111"/>
      <c r="AO21" s="111"/>
      <c r="AP21" s="111"/>
      <c r="AQ21" s="111"/>
      <c r="AR21" s="111"/>
      <c r="AS21" s="111"/>
      <c r="AT21" s="111"/>
      <c r="AU21" s="111"/>
      <c r="AV21" s="111"/>
      <c r="AW21" s="111"/>
      <c r="AX21" s="111"/>
      <c r="AY21" s="111"/>
      <c r="AZ21" s="111"/>
    </row>
    <row r="22" spans="1:52">
      <c r="A22" s="19"/>
      <c r="B22" s="13">
        <v>4.12</v>
      </c>
      <c r="C22" s="18"/>
      <c r="D22" s="4"/>
      <c r="E22" s="38" t="s">
        <v>52</v>
      </c>
      <c r="F22" s="32" t="s">
        <v>75</v>
      </c>
      <c r="G22" s="32" t="s">
        <v>72</v>
      </c>
      <c r="H22" s="32" t="s">
        <v>73</v>
      </c>
      <c r="I22" s="32" t="s">
        <v>74</v>
      </c>
      <c r="J22" s="32" t="s">
        <v>159</v>
      </c>
      <c r="K22" s="32"/>
      <c r="L22" s="32"/>
      <c r="M22" s="32"/>
      <c r="N22" s="32" t="s">
        <v>72</v>
      </c>
      <c r="O22" s="32" t="s">
        <v>73</v>
      </c>
      <c r="P22" s="32" t="s">
        <v>74</v>
      </c>
      <c r="Q22" s="32"/>
      <c r="R22" s="32"/>
      <c r="S22" s="32"/>
      <c r="T22" s="32"/>
      <c r="U22" s="32"/>
      <c r="V22" s="32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0" customFormat="1">
      <c r="A23" s="95" t="s">
        <v>41</v>
      </c>
      <c r="B23" s="96">
        <v>70000</v>
      </c>
      <c r="C23" s="97">
        <v>5345</v>
      </c>
      <c r="D23" s="97">
        <f>B23-C23-E23</f>
        <v>56569.5</v>
      </c>
      <c r="E23" s="97">
        <f>SUM(F23:BE23)</f>
        <v>8085.4999999999991</v>
      </c>
      <c r="F23" s="98">
        <v>500</v>
      </c>
      <c r="G23" s="101">
        <v>463</v>
      </c>
      <c r="H23" s="101">
        <v>489</v>
      </c>
      <c r="I23" s="101">
        <v>496</v>
      </c>
      <c r="J23" s="101">
        <v>500</v>
      </c>
      <c r="K23" s="101">
        <v>477</v>
      </c>
      <c r="L23" s="101">
        <v>368</v>
      </c>
      <c r="M23" s="101">
        <v>220</v>
      </c>
      <c r="N23" s="101">
        <v>369.2</v>
      </c>
      <c r="O23" s="101">
        <v>421</v>
      </c>
      <c r="P23" s="101">
        <v>215.2</v>
      </c>
      <c r="Q23" s="101">
        <v>367.2</v>
      </c>
      <c r="R23" s="97">
        <v>152</v>
      </c>
      <c r="S23" s="97">
        <v>362.3</v>
      </c>
      <c r="T23" s="97">
        <v>367</v>
      </c>
      <c r="U23" s="97">
        <v>436</v>
      </c>
      <c r="V23" s="97">
        <v>395</v>
      </c>
      <c r="W23" s="97">
        <v>236.9</v>
      </c>
      <c r="X23" s="97">
        <v>368.2</v>
      </c>
      <c r="Y23" s="97">
        <v>257</v>
      </c>
      <c r="Z23" s="97">
        <v>362.5</v>
      </c>
      <c r="AA23" s="97">
        <v>263</v>
      </c>
      <c r="AB23" s="97"/>
      <c r="AC23" s="97"/>
      <c r="AD23" s="97"/>
      <c r="AE23" s="97"/>
      <c r="AF23" s="97"/>
      <c r="AG23" s="97"/>
      <c r="AH23" s="97"/>
      <c r="AI23" s="97"/>
      <c r="AJ23" s="97"/>
      <c r="AK23" s="97"/>
      <c r="AL23" s="97"/>
      <c r="AM23" s="97"/>
      <c r="AN23" s="97"/>
      <c r="AO23" s="97"/>
      <c r="AP23" s="97"/>
      <c r="AQ23" s="97"/>
      <c r="AR23" s="97"/>
      <c r="AS23" s="97"/>
      <c r="AT23" s="99"/>
      <c r="AU23" s="99"/>
      <c r="AV23" s="99"/>
      <c r="AW23" s="99"/>
      <c r="AX23" s="99"/>
      <c r="AY23" s="99"/>
      <c r="AZ23" s="99"/>
    </row>
    <row r="24" spans="1:52" s="2" customFormat="1">
      <c r="A24" s="85" t="s">
        <v>123</v>
      </c>
      <c r="B24" s="30">
        <v>3.16</v>
      </c>
      <c r="C24" s="49"/>
      <c r="D24" s="3"/>
      <c r="E24" s="3"/>
      <c r="F24" s="32">
        <v>8719</v>
      </c>
      <c r="G24" s="32">
        <v>8719</v>
      </c>
      <c r="H24" s="32">
        <v>8719</v>
      </c>
      <c r="I24" s="32"/>
      <c r="J24" s="32">
        <v>7032</v>
      </c>
      <c r="K24" s="32">
        <v>7032</v>
      </c>
      <c r="L24" s="32"/>
      <c r="M24" s="32"/>
      <c r="N24" s="32">
        <v>7032</v>
      </c>
      <c r="O24" s="32"/>
      <c r="P24" s="32">
        <v>801</v>
      </c>
      <c r="Q24" s="32">
        <v>801</v>
      </c>
      <c r="R24" s="32"/>
      <c r="S24" s="32"/>
      <c r="T24" s="32">
        <v>5556</v>
      </c>
      <c r="U24" s="32"/>
      <c r="V24" s="32"/>
      <c r="W24" s="3"/>
      <c r="X24" s="3"/>
      <c r="Y24" s="3"/>
      <c r="Z24" s="46"/>
      <c r="AA24" s="46" t="s">
        <v>165</v>
      </c>
      <c r="AB24" s="46"/>
      <c r="AC24" s="4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  <c r="AQ24" s="46"/>
      <c r="AR24" s="46"/>
      <c r="AS24" s="46"/>
      <c r="AT24" s="46"/>
      <c r="AU24" s="46"/>
      <c r="AV24" s="46"/>
      <c r="AW24" s="46"/>
      <c r="AX24" s="46"/>
      <c r="AY24" s="46"/>
      <c r="AZ24" s="46"/>
    </row>
    <row r="25" spans="1:52" s="123" customFormat="1">
      <c r="A25" s="119" t="s">
        <v>8</v>
      </c>
      <c r="B25" s="120">
        <v>13000</v>
      </c>
      <c r="C25" s="121">
        <v>5105</v>
      </c>
      <c r="D25" s="120">
        <f>B25-C25-E25</f>
        <v>6536.2</v>
      </c>
      <c r="E25" s="121">
        <f>SUM(F25:BE25)</f>
        <v>1358.8</v>
      </c>
      <c r="F25" s="122">
        <v>20</v>
      </c>
      <c r="G25" s="122">
        <v>328.8</v>
      </c>
      <c r="H25" s="122">
        <v>351</v>
      </c>
      <c r="I25" s="122">
        <v>120</v>
      </c>
      <c r="J25" s="122">
        <v>362</v>
      </c>
      <c r="K25" s="122">
        <v>122</v>
      </c>
      <c r="L25" s="122">
        <v>55</v>
      </c>
      <c r="M25" s="122"/>
      <c r="N25" s="122"/>
      <c r="O25" s="122"/>
      <c r="P25" s="122"/>
      <c r="Q25" s="122"/>
      <c r="R25" s="122"/>
      <c r="S25" s="122"/>
      <c r="T25" s="120"/>
      <c r="U25" s="120"/>
      <c r="V25" s="120"/>
      <c r="W25" s="120"/>
      <c r="X25" s="120"/>
      <c r="Y25" s="120"/>
      <c r="Z25" s="25"/>
      <c r="AA25" s="25"/>
      <c r="AB25" s="25"/>
      <c r="AC25" s="25"/>
      <c r="AD25" s="25"/>
      <c r="AE25" s="25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25"/>
    </row>
    <row r="26" spans="1:52">
      <c r="A26" s="5"/>
      <c r="B26" s="30">
        <v>4.13</v>
      </c>
      <c r="C26" s="4"/>
      <c r="D26" s="4"/>
      <c r="E26" s="4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3" customFormat="1">
      <c r="A27" s="119" t="s">
        <v>80</v>
      </c>
      <c r="B27" s="120">
        <v>20000</v>
      </c>
      <c r="C27" s="121">
        <f>SUM(F28,E28)</f>
        <v>1547.3</v>
      </c>
      <c r="D27" s="120">
        <f>B27-C27-E27</f>
        <v>16284.300000000001</v>
      </c>
      <c r="E27" s="121">
        <f>SUM(F27:BE27)</f>
        <v>2168.4</v>
      </c>
      <c r="F27" s="122">
        <v>13.8</v>
      </c>
      <c r="G27" s="122">
        <v>365</v>
      </c>
      <c r="H27" s="122">
        <v>50</v>
      </c>
      <c r="I27" s="122">
        <v>336</v>
      </c>
      <c r="J27" s="122">
        <v>421</v>
      </c>
      <c r="K27" s="122">
        <v>362.6</v>
      </c>
      <c r="L27" s="122">
        <v>63</v>
      </c>
      <c r="M27" s="122">
        <v>485</v>
      </c>
      <c r="N27" s="122">
        <v>72</v>
      </c>
      <c r="O27" s="122"/>
      <c r="P27" s="122"/>
      <c r="Q27" s="122"/>
      <c r="R27" s="122"/>
      <c r="S27" s="122"/>
      <c r="T27" s="120"/>
      <c r="U27" s="120"/>
      <c r="V27" s="120"/>
      <c r="W27" s="120"/>
      <c r="X27" s="120"/>
      <c r="Y27" s="120"/>
      <c r="Z27" s="25"/>
      <c r="AA27" s="25"/>
      <c r="AB27" s="25"/>
      <c r="AC27" s="25"/>
      <c r="AD27" s="25"/>
      <c r="AE27" s="25"/>
      <c r="AF27" s="25"/>
      <c r="AG27" s="25"/>
      <c r="AH27" s="25"/>
      <c r="AI27" s="25"/>
      <c r="AJ27" s="25"/>
      <c r="AK27" s="25"/>
      <c r="AL27" s="25"/>
      <c r="AM27" s="25"/>
      <c r="AN27" s="25"/>
      <c r="AO27" s="25"/>
      <c r="AP27" s="25"/>
      <c r="AQ27" s="25"/>
      <c r="AR27" s="25"/>
      <c r="AS27" s="25"/>
      <c r="AT27" s="25"/>
      <c r="AU27" s="25"/>
      <c r="AV27" s="25"/>
      <c r="AW27" s="25"/>
      <c r="AX27" s="25"/>
      <c r="AY27" s="25"/>
      <c r="AZ27" s="25"/>
    </row>
    <row r="28" spans="1:52">
      <c r="A28" s="166" t="s">
        <v>86</v>
      </c>
      <c r="B28" s="30">
        <v>4.13</v>
      </c>
      <c r="C28" s="38" t="s">
        <v>31</v>
      </c>
      <c r="D28" s="32"/>
      <c r="E28" s="85">
        <v>880.3</v>
      </c>
      <c r="F28" s="85">
        <v>667</v>
      </c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9" customFormat="1">
      <c r="A29" s="124" t="s">
        <v>5</v>
      </c>
      <c r="B29" s="125">
        <v>52000</v>
      </c>
      <c r="C29" s="126">
        <v>4623</v>
      </c>
      <c r="D29" s="125">
        <f>B29-C29-E29</f>
        <v>42252.3</v>
      </c>
      <c r="E29" s="125">
        <f>SUM(F29:BE29)</f>
        <v>5124.7</v>
      </c>
      <c r="F29" s="127">
        <v>1000</v>
      </c>
      <c r="G29" s="127">
        <v>623.5</v>
      </c>
      <c r="H29" s="127">
        <v>423</v>
      </c>
      <c r="I29" s="127">
        <v>399</v>
      </c>
      <c r="J29" s="127">
        <v>168.2</v>
      </c>
      <c r="K29" s="127">
        <v>289</v>
      </c>
      <c r="L29" s="127">
        <v>425</v>
      </c>
      <c r="M29" s="127">
        <v>421</v>
      </c>
      <c r="N29" s="127">
        <v>280</v>
      </c>
      <c r="O29" s="127">
        <v>500</v>
      </c>
      <c r="P29" s="127">
        <v>296</v>
      </c>
      <c r="Q29" s="127">
        <v>300</v>
      </c>
      <c r="R29" s="127"/>
      <c r="S29" s="127"/>
      <c r="T29" s="127"/>
      <c r="U29" s="125"/>
      <c r="V29" s="125"/>
      <c r="W29" s="125"/>
      <c r="X29" s="125"/>
      <c r="Y29" s="125"/>
      <c r="Z29" s="128"/>
      <c r="AA29" s="128"/>
      <c r="AB29" s="128"/>
      <c r="AC29" s="128"/>
      <c r="AD29" s="128"/>
      <c r="AE29" s="128"/>
      <c r="AF29" s="128"/>
      <c r="AG29" s="128"/>
      <c r="AH29" s="128"/>
      <c r="AI29" s="128"/>
      <c r="AJ29" s="128"/>
      <c r="AK29" s="128"/>
      <c r="AL29" s="128"/>
      <c r="AM29" s="128"/>
      <c r="AN29" s="128"/>
      <c r="AO29" s="128"/>
      <c r="AP29" s="128"/>
      <c r="AQ29" s="128"/>
      <c r="AR29" s="128"/>
      <c r="AS29" s="128"/>
      <c r="AT29" s="128"/>
      <c r="AU29" s="128"/>
      <c r="AV29" s="128"/>
      <c r="AW29" s="128"/>
      <c r="AX29" s="128"/>
      <c r="AY29" s="128"/>
      <c r="AZ29" s="128"/>
    </row>
    <row r="30" spans="1:52" ht="15">
      <c r="A30" s="5"/>
      <c r="B30" s="13">
        <v>3.17</v>
      </c>
      <c r="C30" s="71"/>
      <c r="D30" s="4"/>
      <c r="E30" s="38" t="s">
        <v>53</v>
      </c>
      <c r="F30" s="32" t="s">
        <v>75</v>
      </c>
      <c r="G30" s="181" t="s">
        <v>168</v>
      </c>
      <c r="H30" s="32"/>
      <c r="I30" s="32" t="s">
        <v>161</v>
      </c>
      <c r="J30" s="32">
        <v>1000</v>
      </c>
      <c r="K30" s="32">
        <v>4.3</v>
      </c>
      <c r="L30" s="34"/>
      <c r="M30" s="34"/>
      <c r="N30" s="32" t="s">
        <v>160</v>
      </c>
      <c r="O30" s="32" t="s">
        <v>162</v>
      </c>
      <c r="P30" s="181" t="s">
        <v>168</v>
      </c>
      <c r="Q30" s="34"/>
      <c r="R30" s="34"/>
      <c r="S30" s="32"/>
      <c r="T30" s="32"/>
      <c r="U30" s="32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18" customFormat="1">
      <c r="A31" s="113" t="s">
        <v>22</v>
      </c>
      <c r="B31" s="134">
        <f>SUM(A37,-B15)</f>
        <v>13500</v>
      </c>
      <c r="C31" s="115">
        <v>2951</v>
      </c>
      <c r="D31" s="114">
        <f>B31-C31-E31</f>
        <v>3109.7</v>
      </c>
      <c r="E31" s="114">
        <f>SUM(F31:BE31)</f>
        <v>7439.3</v>
      </c>
      <c r="F31" s="116">
        <v>800</v>
      </c>
      <c r="G31" s="116">
        <v>155</v>
      </c>
      <c r="H31" s="116">
        <v>200</v>
      </c>
      <c r="I31" s="116">
        <v>122</v>
      </c>
      <c r="J31" s="116">
        <v>152</v>
      </c>
      <c r="K31" s="116">
        <v>106</v>
      </c>
      <c r="L31" s="116">
        <v>432</v>
      </c>
      <c r="M31" s="116">
        <v>902</v>
      </c>
      <c r="N31" s="116">
        <v>238</v>
      </c>
      <c r="O31" s="116">
        <v>500</v>
      </c>
      <c r="P31" s="116">
        <v>237.3</v>
      </c>
      <c r="Q31" s="116">
        <v>483</v>
      </c>
      <c r="R31" s="116">
        <v>362</v>
      </c>
      <c r="S31" s="116">
        <v>492.3</v>
      </c>
      <c r="T31" s="116">
        <v>418</v>
      </c>
      <c r="U31" s="114">
        <v>231.2</v>
      </c>
      <c r="V31" s="114">
        <v>500</v>
      </c>
      <c r="W31" s="114">
        <v>385.5</v>
      </c>
      <c r="X31" s="114">
        <v>723</v>
      </c>
      <c r="Y31" s="114"/>
      <c r="Z31" s="114"/>
      <c r="AA31" s="114"/>
      <c r="AB31" s="114"/>
      <c r="AC31" s="114"/>
      <c r="AD31" s="114"/>
      <c r="AE31" s="114"/>
      <c r="AF31" s="114"/>
      <c r="AG31" s="114"/>
      <c r="AH31" s="114"/>
      <c r="AI31" s="114"/>
      <c r="AJ31" s="114"/>
      <c r="AK31" s="114"/>
      <c r="AL31" s="117"/>
      <c r="AM31" s="117"/>
      <c r="AN31" s="117"/>
      <c r="AO31" s="117"/>
      <c r="AP31" s="117"/>
      <c r="AQ31" s="117"/>
      <c r="AR31" s="117"/>
      <c r="AS31" s="117"/>
      <c r="AT31" s="117"/>
      <c r="AU31" s="117"/>
      <c r="AV31" s="117"/>
      <c r="AW31" s="117"/>
      <c r="AX31" s="117"/>
      <c r="AY31" s="117"/>
      <c r="AZ31" s="117"/>
    </row>
    <row r="32" spans="1:52">
      <c r="A32" s="37">
        <v>1105</v>
      </c>
      <c r="B32" s="13">
        <v>4.1399999999999997</v>
      </c>
      <c r="C32" s="30"/>
      <c r="D32" s="109"/>
      <c r="E32" s="38" t="s">
        <v>23</v>
      </c>
      <c r="F32" s="32">
        <v>1</v>
      </c>
      <c r="G32" s="32">
        <v>2</v>
      </c>
      <c r="H32" s="32">
        <v>3</v>
      </c>
      <c r="I32" s="32">
        <v>4</v>
      </c>
      <c r="J32" s="32">
        <v>5</v>
      </c>
      <c r="K32" s="32">
        <v>6</v>
      </c>
      <c r="L32" s="32"/>
      <c r="M32" s="4"/>
      <c r="N32" s="32"/>
      <c r="O32" s="163" t="s">
        <v>166</v>
      </c>
      <c r="P32" s="163"/>
      <c r="Q32" s="163"/>
      <c r="R32" s="180"/>
      <c r="S32" s="180"/>
      <c r="T32" s="163" t="s">
        <v>167</v>
      </c>
      <c r="U32" s="163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05" customFormat="1">
      <c r="A33" s="102" t="s">
        <v>6</v>
      </c>
      <c r="B33" s="96">
        <v>18000</v>
      </c>
      <c r="C33" s="97">
        <f>SUM(F36,G36)</f>
        <v>11471.04</v>
      </c>
      <c r="D33" s="96">
        <f>B33-C33-E33</f>
        <v>294.95999999999913</v>
      </c>
      <c r="E33" s="96">
        <f>SUM(F33:BE33)</f>
        <v>6234</v>
      </c>
      <c r="F33" s="103">
        <v>499.3</v>
      </c>
      <c r="G33" s="103">
        <v>478</v>
      </c>
      <c r="H33" s="103">
        <v>236.8</v>
      </c>
      <c r="I33" s="103"/>
      <c r="J33" s="103"/>
      <c r="K33" s="103">
        <v>136</v>
      </c>
      <c r="L33" s="103">
        <v>482.7</v>
      </c>
      <c r="M33" s="103">
        <v>50</v>
      </c>
      <c r="N33" s="103">
        <v>1000</v>
      </c>
      <c r="O33" s="103">
        <v>499</v>
      </c>
      <c r="P33" s="103">
        <v>463</v>
      </c>
      <c r="Q33" s="103">
        <v>365.2</v>
      </c>
      <c r="R33" s="103">
        <v>479</v>
      </c>
      <c r="S33" s="103">
        <v>318</v>
      </c>
      <c r="T33" s="96">
        <v>319</v>
      </c>
      <c r="U33" s="96">
        <v>500</v>
      </c>
      <c r="V33" s="96">
        <v>353</v>
      </c>
      <c r="W33" s="96">
        <v>55</v>
      </c>
      <c r="X33" s="96"/>
      <c r="Y33" s="96"/>
      <c r="Z33" s="104"/>
      <c r="AA33" s="104"/>
      <c r="AB33" s="104"/>
      <c r="AC33" s="104"/>
      <c r="AD33" s="104"/>
      <c r="AE33" s="104"/>
      <c r="AF33" s="104"/>
      <c r="AG33" s="104"/>
      <c r="AH33" s="104"/>
      <c r="AI33" s="104"/>
      <c r="AJ33" s="104"/>
      <c r="AK33" s="104"/>
      <c r="AL33" s="104"/>
      <c r="AM33" s="104"/>
      <c r="AN33" s="104"/>
      <c r="AO33" s="104"/>
      <c r="AP33" s="104"/>
      <c r="AQ33" s="104"/>
      <c r="AR33" s="104"/>
      <c r="AS33" s="104"/>
      <c r="AT33" s="104"/>
      <c r="AU33" s="104"/>
      <c r="AV33" s="104"/>
      <c r="AW33" s="104"/>
      <c r="AX33" s="104"/>
      <c r="AY33" s="104"/>
      <c r="AZ33" s="104"/>
    </row>
    <row r="34" spans="1:52">
      <c r="A34" s="85" t="s">
        <v>30</v>
      </c>
      <c r="B34" s="19">
        <v>3.15</v>
      </c>
      <c r="C34" s="18" t="s">
        <v>31</v>
      </c>
      <c r="D34" s="7"/>
      <c r="E34" s="38" t="s">
        <v>35</v>
      </c>
      <c r="F34" s="32"/>
      <c r="G34" s="32"/>
      <c r="H34" s="13"/>
      <c r="I34" s="38" t="s">
        <v>35</v>
      </c>
      <c r="J34" s="38" t="s">
        <v>35</v>
      </c>
      <c r="K34" s="32"/>
      <c r="L34" s="32">
        <v>3.28</v>
      </c>
      <c r="M34" s="32"/>
      <c r="N34" s="32"/>
      <c r="O34" s="32" t="s">
        <v>164</v>
      </c>
      <c r="P34" s="32" t="s">
        <v>163</v>
      </c>
      <c r="Q34" s="32"/>
      <c r="R34" s="32"/>
      <c r="S34" s="32"/>
      <c r="T34" s="4"/>
      <c r="U34" s="4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8" customFormat="1">
      <c r="A35" s="16" t="s">
        <v>12</v>
      </c>
      <c r="B35" s="11">
        <f>SUM(B19,B21,B23,B25,B27,B29,B31,B33)</f>
        <v>244500</v>
      </c>
      <c r="C35" s="17">
        <f>SUM(C19,C21,C23,C25,C27,C29,C31,C33)</f>
        <v>60179.32</v>
      </c>
      <c r="D35" s="9">
        <f>SUM(D19,D21,D23,D25,D27,D29,D31,D33)</f>
        <v>145277.18000000002</v>
      </c>
      <c r="E35" s="9">
        <f>SUM(E19,E21,E23,E25,E27,E29,E31,E33)</f>
        <v>39043.5</v>
      </c>
      <c r="F35" s="40"/>
      <c r="G35" s="40"/>
      <c r="H35" s="40"/>
      <c r="I35" s="40"/>
      <c r="J35" s="40"/>
      <c r="K35" s="40"/>
      <c r="L35" s="40"/>
      <c r="M35" s="40"/>
      <c r="N35" s="33"/>
      <c r="O35" s="33"/>
      <c r="P35" s="33"/>
      <c r="Q35" s="33"/>
      <c r="R35" s="33"/>
      <c r="S35" s="33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  <c r="AF35" s="9"/>
      <c r="AG35" s="9"/>
      <c r="AH35" s="9"/>
      <c r="AI35" s="9"/>
      <c r="AJ35" s="9"/>
      <c r="AK35" s="9"/>
      <c r="AL35" s="9"/>
      <c r="AM35" s="9"/>
      <c r="AN35" s="9"/>
      <c r="AO35" s="9"/>
      <c r="AP35" s="9"/>
      <c r="AQ35" s="9"/>
      <c r="AR35" s="9"/>
      <c r="AS35" s="9"/>
      <c r="AT35" s="9"/>
      <c r="AU35" s="9"/>
      <c r="AV35" s="9"/>
      <c r="AW35" s="9"/>
      <c r="AX35" s="9"/>
      <c r="AY35" s="9"/>
      <c r="AZ35" s="9"/>
    </row>
    <row r="36" spans="1:52" s="2" customFormat="1">
      <c r="A36" s="42"/>
      <c r="B36" s="94"/>
      <c r="D36" s="43"/>
      <c r="E36" s="43"/>
      <c r="F36" s="85">
        <v>3925.34</v>
      </c>
      <c r="G36" s="85">
        <v>7545.7</v>
      </c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</row>
    <row r="37" spans="1:52">
      <c r="A37" s="89">
        <v>20000</v>
      </c>
      <c r="B37" s="90" t="s">
        <v>38</v>
      </c>
      <c r="C37" s="2"/>
      <c r="E37" s="2"/>
      <c r="F37" s="50" t="s">
        <v>44</v>
      </c>
      <c r="G37" s="50" t="s">
        <v>45</v>
      </c>
      <c r="H37" s="2"/>
      <c r="I37" s="2"/>
      <c r="J37" s="72" t="s">
        <v>25</v>
      </c>
      <c r="K37" s="75">
        <f>SUM(B16,B35)</f>
        <v>533000</v>
      </c>
      <c r="L37" s="2"/>
      <c r="M37" s="59" t="s">
        <v>28</v>
      </c>
      <c r="N37" s="75">
        <f>SUM(A45,A54,A64)</f>
        <v>3361.3</v>
      </c>
      <c r="O37" s="2"/>
    </row>
    <row r="38" spans="1:52">
      <c r="D38" s="177"/>
      <c r="E38" s="19" t="s">
        <v>141</v>
      </c>
      <c r="F38" s="19" t="s">
        <v>141</v>
      </c>
      <c r="G38" s="19" t="s">
        <v>141</v>
      </c>
      <c r="H38" s="177"/>
      <c r="I38" s="2"/>
      <c r="J38" s="72" t="s">
        <v>27</v>
      </c>
      <c r="K38" s="74">
        <f>SUM(K37,-K39)</f>
        <v>137816.41999999993</v>
      </c>
      <c r="L38" s="2"/>
      <c r="M38" s="76" t="s">
        <v>29</v>
      </c>
      <c r="N38" s="77">
        <f>SUM(N37,-K38)</f>
        <v>-134455.11999999994</v>
      </c>
      <c r="O38" s="155" t="s">
        <v>51</v>
      </c>
      <c r="P38" s="81">
        <v>0</v>
      </c>
      <c r="R38"/>
    </row>
    <row r="39" spans="1:52">
      <c r="A39" s="22" t="s">
        <v>13</v>
      </c>
      <c r="B39" s="22" t="s">
        <v>14</v>
      </c>
      <c r="C39" s="22" t="s">
        <v>15</v>
      </c>
      <c r="D39" s="22" t="s">
        <v>4</v>
      </c>
      <c r="E39" s="23"/>
      <c r="F39" s="24"/>
      <c r="G39" s="23"/>
      <c r="H39" s="24"/>
      <c r="I39" s="24"/>
      <c r="J39" s="72" t="s">
        <v>26</v>
      </c>
      <c r="K39" s="75">
        <f>SUM(D16,D35)</f>
        <v>395183.58000000007</v>
      </c>
      <c r="L39" s="2"/>
    </row>
    <row r="40" spans="1:52">
      <c r="A40" s="21">
        <f>SUM(B40:C40)</f>
        <v>0</v>
      </c>
      <c r="B40" s="23">
        <v>0</v>
      </c>
      <c r="C40" s="25">
        <f>SUM(D40:R40)</f>
        <v>0</v>
      </c>
      <c r="D40" s="28"/>
      <c r="E40" s="29"/>
      <c r="F40" s="29"/>
      <c r="G40" s="29"/>
      <c r="H40" s="29"/>
      <c r="I40" s="29"/>
      <c r="J40" s="91"/>
    </row>
    <row r="41" spans="1:52">
      <c r="A41" s="21"/>
      <c r="B41" s="23"/>
      <c r="C41" s="23"/>
      <c r="D41" s="27"/>
      <c r="E41" s="27"/>
      <c r="F41" s="27"/>
      <c r="G41" s="27"/>
      <c r="H41" s="27"/>
      <c r="I41" s="27"/>
      <c r="J41" s="92"/>
    </row>
    <row r="42" spans="1:52">
      <c r="A42" s="21">
        <f>SUM(B42:C42)</f>
        <v>0</v>
      </c>
      <c r="B42" s="23">
        <v>0</v>
      </c>
      <c r="C42" s="44">
        <f>SUM(D42:R42)</f>
        <v>0</v>
      </c>
      <c r="D42" s="28"/>
      <c r="E42" s="28"/>
      <c r="F42" s="28"/>
      <c r="G42" s="28"/>
      <c r="H42" s="28"/>
      <c r="I42" s="29"/>
      <c r="J42" s="48"/>
      <c r="K42" s="2"/>
    </row>
    <row r="43" spans="1:52">
      <c r="A43" s="21"/>
      <c r="B43" s="23"/>
      <c r="C43" s="23"/>
      <c r="D43" s="27"/>
      <c r="E43" s="27"/>
      <c r="F43" s="27"/>
      <c r="G43" s="27"/>
      <c r="H43" s="27"/>
      <c r="I43" s="27"/>
    </row>
    <row r="44" spans="1:52">
      <c r="A44" s="21">
        <f>SUM(B44:C44)</f>
        <v>0</v>
      </c>
      <c r="B44" s="23">
        <v>0</v>
      </c>
      <c r="C44" s="25">
        <f>SUM(D44:R44)</f>
        <v>0</v>
      </c>
      <c r="D44" s="28"/>
      <c r="E44" s="28"/>
      <c r="F44" s="28"/>
      <c r="G44" s="150"/>
      <c r="H44" s="28"/>
      <c r="I44" s="29"/>
    </row>
    <row r="45" spans="1:52">
      <c r="A45" s="19">
        <f>SUM(A40,A42,A44)</f>
        <v>0</v>
      </c>
      <c r="B45" s="23">
        <f>SUM(B40,B42,B44)</f>
        <v>0</v>
      </c>
      <c r="C45" s="22">
        <f>SUM(C40,C42,C44)</f>
        <v>0</v>
      </c>
      <c r="D45" s="84"/>
      <c r="E45" s="36"/>
      <c r="F45" s="27"/>
      <c r="G45" s="17"/>
      <c r="H45" s="23"/>
      <c r="I45" s="24"/>
      <c r="M45" s="144" t="s">
        <v>46</v>
      </c>
      <c r="P45" s="12"/>
    </row>
    <row r="46" spans="1:52">
      <c r="A46" s="73" t="s">
        <v>34</v>
      </c>
      <c r="D46" s="2"/>
      <c r="E46" s="2"/>
      <c r="F46" s="2"/>
      <c r="G46" s="151"/>
      <c r="I46" s="2"/>
      <c r="M46" s="12">
        <v>20180328</v>
      </c>
      <c r="N46" s="22">
        <v>17</v>
      </c>
    </row>
    <row r="47" spans="1:52">
      <c r="A47" s="35" t="s">
        <v>55</v>
      </c>
      <c r="B47" s="39"/>
      <c r="C47" s="23"/>
      <c r="D47" s="48"/>
      <c r="K47" s="88"/>
      <c r="M47" s="12"/>
      <c r="N47" s="22"/>
    </row>
    <row r="48" spans="1:52">
      <c r="A48" s="22" t="s">
        <v>13</v>
      </c>
      <c r="B48" s="22" t="s">
        <v>14</v>
      </c>
      <c r="C48" s="22" t="s">
        <v>15</v>
      </c>
      <c r="D48" s="22" t="s">
        <v>4</v>
      </c>
      <c r="E48" s="23"/>
      <c r="F48" s="24"/>
      <c r="G48" s="23"/>
      <c r="H48" s="24"/>
      <c r="I48" s="24"/>
    </row>
    <row r="49" spans="1:17">
      <c r="A49" s="21">
        <f>SUM(B49:C49)</f>
        <v>0</v>
      </c>
      <c r="B49" s="23">
        <v>192286.5</v>
      </c>
      <c r="C49" s="25">
        <f>SUM(D49:U49)</f>
        <v>-192286.5</v>
      </c>
      <c r="D49" s="28"/>
      <c r="E49" s="157">
        <v>-192286.5</v>
      </c>
      <c r="F49" s="29"/>
      <c r="G49" s="29"/>
      <c r="H49" s="29"/>
      <c r="I49" s="29"/>
    </row>
    <row r="50" spans="1:17">
      <c r="A50" s="21"/>
      <c r="B50" s="23"/>
      <c r="C50" s="23"/>
      <c r="D50" s="26"/>
      <c r="E50" s="27"/>
      <c r="F50" s="27"/>
      <c r="G50" s="27"/>
      <c r="H50" s="27"/>
      <c r="I50" s="27"/>
    </row>
    <row r="51" spans="1:17">
      <c r="A51" s="21">
        <f>SUM(B51:C51)</f>
        <v>0</v>
      </c>
      <c r="B51" s="23"/>
      <c r="C51" s="25">
        <f>SUM(D51:U51)</f>
        <v>0</v>
      </c>
      <c r="D51" s="142"/>
      <c r="E51" s="28"/>
      <c r="F51" s="29"/>
      <c r="G51" s="28"/>
      <c r="H51" s="29"/>
      <c r="I51" s="29"/>
    </row>
    <row r="52" spans="1:17">
      <c r="A52" s="21"/>
      <c r="B52" s="23"/>
      <c r="C52" s="23"/>
      <c r="D52" s="27"/>
      <c r="E52" s="27"/>
      <c r="F52" s="27"/>
      <c r="G52" s="27"/>
      <c r="H52" s="27"/>
      <c r="I52" s="27"/>
      <c r="J52"/>
      <c r="K52"/>
    </row>
    <row r="53" spans="1:17">
      <c r="A53" s="21">
        <f>SUM(B53:C53)</f>
        <v>0</v>
      </c>
      <c r="B53" s="23">
        <v>0</v>
      </c>
      <c r="C53" s="25">
        <f>SUM(D53:U53)</f>
        <v>0</v>
      </c>
      <c r="D53" s="28"/>
      <c r="E53" s="28"/>
      <c r="F53" s="28"/>
      <c r="G53" s="28"/>
      <c r="H53" s="28"/>
      <c r="I53" s="28"/>
    </row>
    <row r="54" spans="1:17">
      <c r="A54" s="22">
        <f>SUM(A49,A51,A53)</f>
        <v>0</v>
      </c>
      <c r="B54" s="23">
        <f>SUM(B49,B51,B53)</f>
        <v>192286.5</v>
      </c>
      <c r="C54" s="23">
        <f>SUM(C49,C51,C53)</f>
        <v>-192286.5</v>
      </c>
      <c r="D54" s="27"/>
      <c r="E54" s="27"/>
      <c r="F54" s="27"/>
      <c r="G54" s="27"/>
      <c r="H54" s="27"/>
      <c r="I54" s="27"/>
    </row>
    <row r="56" spans="1:17">
      <c r="F56" s="72">
        <v>386.7</v>
      </c>
      <c r="G56" s="72">
        <v>619355</v>
      </c>
      <c r="H56" s="158">
        <v>43543</v>
      </c>
    </row>
    <row r="57" spans="1:17">
      <c r="A57" s="35" t="s">
        <v>19</v>
      </c>
      <c r="B57" s="59"/>
      <c r="E57" s="169" t="s">
        <v>90</v>
      </c>
      <c r="F57" s="169" t="s">
        <v>137</v>
      </c>
      <c r="G57" s="169" t="s">
        <v>156</v>
      </c>
      <c r="H57" s="168"/>
      <c r="I57" s="168"/>
      <c r="J57" s="168"/>
      <c r="K57" s="168"/>
      <c r="L57" s="168"/>
      <c r="M57" s="168"/>
      <c r="N57" s="168"/>
      <c r="O57" s="168"/>
    </row>
    <row r="58" spans="1:17">
      <c r="A58" s="22" t="s">
        <v>13</v>
      </c>
      <c r="B58" s="22" t="s">
        <v>14</v>
      </c>
      <c r="C58" s="22" t="s">
        <v>15</v>
      </c>
      <c r="D58" s="22" t="s">
        <v>4</v>
      </c>
      <c r="E58" s="23"/>
      <c r="F58" s="24"/>
      <c r="G58" s="23"/>
      <c r="H58" s="24"/>
      <c r="I58" s="24"/>
    </row>
    <row r="59" spans="1:17">
      <c r="A59" s="21">
        <f>SUM(B59:C59)</f>
        <v>1288</v>
      </c>
      <c r="B59" s="23">
        <v>0</v>
      </c>
      <c r="C59" s="25">
        <f>SUM(D59:U59)</f>
        <v>1288</v>
      </c>
      <c r="D59" s="28"/>
      <c r="E59" s="28">
        <v>500</v>
      </c>
      <c r="F59" s="28">
        <v>367</v>
      </c>
      <c r="G59" s="29">
        <v>421</v>
      </c>
      <c r="H59" s="29"/>
      <c r="I59" s="29"/>
    </row>
    <row r="60" spans="1:17">
      <c r="A60" s="21"/>
      <c r="B60" s="23"/>
      <c r="C60" s="23"/>
      <c r="D60" s="179" t="s">
        <v>90</v>
      </c>
      <c r="E60" s="27"/>
      <c r="F60" s="27"/>
      <c r="G60" s="27"/>
      <c r="H60" s="27"/>
      <c r="I60" s="27"/>
      <c r="Q60" s="158"/>
    </row>
    <row r="61" spans="1:17">
      <c r="A61" s="21">
        <f>SUM(B61:C61)</f>
        <v>1000</v>
      </c>
      <c r="B61" s="23">
        <v>0</v>
      </c>
      <c r="C61" s="25">
        <f>SUM(D61:U61)</f>
        <v>1000</v>
      </c>
      <c r="D61" s="28"/>
      <c r="E61" s="28">
        <v>500</v>
      </c>
      <c r="F61" s="28">
        <v>500</v>
      </c>
      <c r="G61" s="29"/>
      <c r="H61" s="29"/>
      <c r="I61" s="29"/>
    </row>
    <row r="62" spans="1:17">
      <c r="A62" s="21"/>
      <c r="B62" s="23"/>
      <c r="C62" s="23"/>
      <c r="D62" s="179" t="s">
        <v>137</v>
      </c>
      <c r="E62" s="27" t="s">
        <v>170</v>
      </c>
      <c r="F62" s="27" t="s">
        <v>170</v>
      </c>
      <c r="G62" s="27"/>
      <c r="H62" s="27"/>
      <c r="I62" s="146"/>
      <c r="J62" s="48"/>
    </row>
    <row r="63" spans="1:17">
      <c r="A63" s="21">
        <f>SUM(B63:C63)</f>
        <v>1073.3</v>
      </c>
      <c r="B63" s="23">
        <v>0</v>
      </c>
      <c r="C63" s="25">
        <f>SUM(D63:U63)</f>
        <v>1073.3</v>
      </c>
      <c r="D63" s="29"/>
      <c r="E63" s="29">
        <v>385.5</v>
      </c>
      <c r="F63" s="29">
        <v>332.8</v>
      </c>
      <c r="G63" s="29">
        <v>300</v>
      </c>
      <c r="H63" s="29">
        <v>55</v>
      </c>
      <c r="I63" s="29"/>
    </row>
    <row r="64" spans="1:17">
      <c r="A64" s="22">
        <f>SUM(A59,A61,A63)</f>
        <v>3361.3</v>
      </c>
      <c r="B64" s="23">
        <f>SUM(B59,B61,B63)</f>
        <v>0</v>
      </c>
      <c r="C64" s="23">
        <f>SUM(C59,C61,C63)</f>
        <v>3361.3</v>
      </c>
      <c r="D64" s="179" t="s">
        <v>156</v>
      </c>
      <c r="E64" s="27"/>
      <c r="F64" s="27"/>
      <c r="G64" s="27" t="s">
        <v>170</v>
      </c>
      <c r="H64" s="27"/>
      <c r="I64" s="27"/>
    </row>
    <row r="66" spans="1:13">
      <c r="A66" s="86" t="s">
        <v>32</v>
      </c>
      <c r="B66" s="81" t="s">
        <v>33</v>
      </c>
      <c r="C66" s="72"/>
      <c r="E66" s="22"/>
      <c r="F66" s="22"/>
      <c r="G66" s="22"/>
      <c r="H66" s="22"/>
      <c r="I66" s="22"/>
    </row>
    <row r="67" spans="1:13">
      <c r="A67" s="86"/>
      <c r="B67" s="87">
        <v>42990</v>
      </c>
      <c r="C67" s="72"/>
      <c r="E67" s="22"/>
      <c r="F67" s="22"/>
      <c r="G67" s="22"/>
      <c r="H67" s="22"/>
      <c r="I67" s="22"/>
    </row>
    <row r="68" spans="1:13">
      <c r="A68" s="86"/>
      <c r="B68" s="72"/>
      <c r="F68" s="72" t="s">
        <v>169</v>
      </c>
      <c r="G68" s="1" t="s">
        <v>171</v>
      </c>
    </row>
    <row r="69" spans="1:13" ht="115.5" customHeight="1">
      <c r="H69" s="177"/>
      <c r="I69" s="178" t="s">
        <v>142</v>
      </c>
      <c r="J69" s="178" t="s">
        <v>143</v>
      </c>
      <c r="K69" s="178" t="s">
        <v>144</v>
      </c>
      <c r="L69" s="178" t="s">
        <v>145</v>
      </c>
      <c r="M69" s="177"/>
    </row>
    <row r="70" spans="1:13" s="145" customFormat="1"/>
    <row r="72" spans="1:13" ht="108">
      <c r="F72" s="174" t="s">
        <v>92</v>
      </c>
    </row>
    <row r="73" spans="1:13">
      <c r="C73"/>
    </row>
    <row r="75" spans="1:13">
      <c r="A75" s="22" t="s">
        <v>56</v>
      </c>
      <c r="B75" s="22" t="s">
        <v>57</v>
      </c>
      <c r="C75" s="12" t="s">
        <v>69</v>
      </c>
      <c r="D75" s="159" t="s">
        <v>58</v>
      </c>
    </row>
    <row r="76" spans="1:13">
      <c r="A76" s="12"/>
      <c r="B76" s="22" t="s">
        <v>59</v>
      </c>
      <c r="C76" s="12"/>
      <c r="D76" s="159" t="s">
        <v>60</v>
      </c>
      <c r="G76" s="91"/>
      <c r="H76" s="91"/>
    </row>
    <row r="77" spans="1:13">
      <c r="A77" s="12"/>
      <c r="B77" s="22" t="s">
        <v>61</v>
      </c>
      <c r="C77" s="12"/>
      <c r="D77" s="159" t="s">
        <v>62</v>
      </c>
    </row>
    <row r="79" spans="1:13">
      <c r="D79" s="48" t="s">
        <v>146</v>
      </c>
      <c r="E79" s="48" t="s">
        <v>119</v>
      </c>
      <c r="F79" s="48" t="s">
        <v>148</v>
      </c>
      <c r="G79" s="48" t="s">
        <v>149</v>
      </c>
    </row>
    <row r="80" spans="1:13">
      <c r="D80" s="1" t="s">
        <v>94</v>
      </c>
      <c r="E80" s="1" t="s">
        <v>95</v>
      </c>
    </row>
    <row r="81" spans="4:5">
      <c r="D81" s="1" t="s">
        <v>118</v>
      </c>
      <c r="E81" s="1" t="s">
        <v>119</v>
      </c>
    </row>
    <row r="82" spans="4:5">
      <c r="D82" s="1" t="s">
        <v>120</v>
      </c>
      <c r="E82" s="1" t="s">
        <v>119</v>
      </c>
    </row>
    <row r="83" spans="4:5">
      <c r="D83" s="1" t="s">
        <v>51</v>
      </c>
      <c r="E83" s="1" t="s">
        <v>122</v>
      </c>
    </row>
  </sheetData>
  <phoneticPr fontId="20" type="noConversion"/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3"/>
  <sheetViews>
    <sheetView zoomScaleNormal="100" zoomScaleSheetLayoutView="100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R40" sqref="R40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9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77"/>
      <c r="I1" s="19" t="s">
        <v>141</v>
      </c>
      <c r="J1" s="19" t="s">
        <v>141</v>
      </c>
      <c r="K1" s="19" t="s">
        <v>141</v>
      </c>
      <c r="L1" s="177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0" customFormat="1">
      <c r="A3" s="95" t="s">
        <v>49</v>
      </c>
      <c r="B3" s="96">
        <v>25000</v>
      </c>
      <c r="C3" s="97">
        <v>9443.23</v>
      </c>
      <c r="D3" s="96">
        <f>B3-C3-E3</f>
        <v>13691.57</v>
      </c>
      <c r="E3" s="97">
        <f>SUM(F3:BE3)</f>
        <v>1865.2</v>
      </c>
      <c r="F3" s="98">
        <v>273</v>
      </c>
      <c r="G3" s="98">
        <v>498.5</v>
      </c>
      <c r="H3" s="98">
        <v>228</v>
      </c>
      <c r="I3" s="98"/>
      <c r="J3" s="98"/>
      <c r="K3" s="98"/>
      <c r="L3" s="98"/>
      <c r="M3" s="101"/>
      <c r="N3" s="98"/>
      <c r="O3" s="98"/>
      <c r="P3" s="98">
        <v>253</v>
      </c>
      <c r="Q3" s="98">
        <v>236.5</v>
      </c>
      <c r="R3" s="98">
        <v>118.2</v>
      </c>
      <c r="S3" s="98">
        <v>258</v>
      </c>
      <c r="T3" s="98"/>
      <c r="U3" s="98"/>
      <c r="V3" s="98"/>
      <c r="W3" s="98"/>
      <c r="X3" s="98"/>
      <c r="Y3" s="98"/>
      <c r="Z3" s="98"/>
      <c r="AA3" s="98"/>
      <c r="AB3" s="98"/>
      <c r="AC3" s="98"/>
      <c r="AD3" s="98"/>
      <c r="AE3" s="98"/>
      <c r="AF3" s="98"/>
      <c r="AG3" s="98"/>
      <c r="AH3" s="98"/>
      <c r="AI3" s="99"/>
      <c r="AJ3" s="99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9"/>
      <c r="AV3" s="99"/>
      <c r="AW3" s="99"/>
      <c r="AX3" s="99"/>
      <c r="AY3" s="99"/>
      <c r="AZ3" s="99"/>
    </row>
    <row r="4" spans="1:52">
      <c r="A4" s="13">
        <v>25</v>
      </c>
      <c r="B4" s="80" t="s">
        <v>124</v>
      </c>
      <c r="C4" s="4"/>
      <c r="D4" s="4"/>
      <c r="E4" s="4"/>
      <c r="F4" s="163" t="s">
        <v>128</v>
      </c>
      <c r="G4" s="32"/>
      <c r="H4" s="32"/>
      <c r="I4" s="32" t="s">
        <v>89</v>
      </c>
      <c r="J4" s="19" t="s">
        <v>138</v>
      </c>
      <c r="K4" s="32" t="s">
        <v>89</v>
      </c>
      <c r="L4" s="32" t="s">
        <v>89</v>
      </c>
      <c r="M4" s="32" t="s">
        <v>89</v>
      </c>
      <c r="N4" s="32"/>
      <c r="O4" s="32" t="s">
        <v>89</v>
      </c>
      <c r="P4" s="32"/>
      <c r="Q4" s="163" t="s">
        <v>128</v>
      </c>
      <c r="R4" s="32"/>
      <c r="S4" s="163" t="s">
        <v>128</v>
      </c>
      <c r="T4" s="32"/>
      <c r="U4" s="163" t="s">
        <v>128</v>
      </c>
      <c r="V4" s="32"/>
      <c r="W4" s="32"/>
      <c r="X4" s="32"/>
      <c r="Y4" s="32"/>
      <c r="Z4" s="32"/>
      <c r="AA4" s="32"/>
      <c r="AB4" s="32"/>
      <c r="AC4" s="32"/>
      <c r="AD4" s="32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0" customFormat="1">
      <c r="A5" s="95" t="s">
        <v>83</v>
      </c>
      <c r="B5" s="96">
        <v>8000</v>
      </c>
      <c r="C5" s="97">
        <v>0</v>
      </c>
      <c r="D5" s="96">
        <f>B5-C5-E5</f>
        <v>1165.6999999999998</v>
      </c>
      <c r="E5" s="97">
        <f>SUM(F5:BE5)</f>
        <v>6834.3</v>
      </c>
      <c r="F5" s="98">
        <v>100</v>
      </c>
      <c r="G5" s="98">
        <v>500</v>
      </c>
      <c r="H5" s="98">
        <v>460</v>
      </c>
      <c r="I5" s="98">
        <v>367.3</v>
      </c>
      <c r="J5" s="98">
        <v>2900</v>
      </c>
      <c r="K5" s="98">
        <v>169</v>
      </c>
      <c r="L5" s="98">
        <v>1032</v>
      </c>
      <c r="M5" s="101">
        <v>335</v>
      </c>
      <c r="N5" s="98">
        <v>327</v>
      </c>
      <c r="O5" s="98">
        <v>362</v>
      </c>
      <c r="P5" s="98">
        <v>282</v>
      </c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9"/>
      <c r="AX5" s="99"/>
      <c r="AY5" s="99"/>
      <c r="AZ5" s="99"/>
    </row>
    <row r="6" spans="1:52">
      <c r="A6" s="13">
        <v>28</v>
      </c>
      <c r="B6" s="80"/>
      <c r="C6" s="4"/>
      <c r="D6" s="4"/>
      <c r="E6" s="4"/>
      <c r="F6" s="32"/>
      <c r="G6" s="32" t="s">
        <v>136</v>
      </c>
      <c r="H6" s="32" t="s">
        <v>150</v>
      </c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7"/>
      <c r="AC6" s="47"/>
      <c r="AD6" s="47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00" customFormat="1">
      <c r="A7" s="95" t="s">
        <v>9</v>
      </c>
      <c r="B7" s="173">
        <v>148000</v>
      </c>
      <c r="C7" s="172">
        <v>0</v>
      </c>
      <c r="D7" s="96">
        <f>B7-C7-E7</f>
        <v>142894.5</v>
      </c>
      <c r="E7" s="97">
        <f>SUM(F7:BE7)</f>
        <v>5105.5</v>
      </c>
      <c r="F7" s="98">
        <v>490</v>
      </c>
      <c r="G7" s="98">
        <v>396</v>
      </c>
      <c r="H7" s="98">
        <v>500</v>
      </c>
      <c r="I7" s="98">
        <v>398</v>
      </c>
      <c r="J7" s="98">
        <v>498</v>
      </c>
      <c r="K7" s="98">
        <v>476</v>
      </c>
      <c r="L7" s="98">
        <v>500</v>
      </c>
      <c r="M7" s="98">
        <v>368.5</v>
      </c>
      <c r="N7" s="98">
        <v>96</v>
      </c>
      <c r="O7" s="98">
        <v>500</v>
      </c>
      <c r="P7" s="98">
        <v>462</v>
      </c>
      <c r="Q7" s="98">
        <v>421</v>
      </c>
      <c r="R7" s="98"/>
      <c r="S7" s="98"/>
      <c r="T7" s="98"/>
      <c r="U7" s="98"/>
      <c r="V7" s="98"/>
      <c r="W7" s="98"/>
      <c r="X7" s="98"/>
      <c r="Y7" s="98"/>
      <c r="Z7" s="98"/>
      <c r="AA7" s="98"/>
      <c r="AB7" s="98"/>
      <c r="AC7" s="98"/>
      <c r="AD7" s="98"/>
      <c r="AE7" s="98"/>
      <c r="AF7" s="98"/>
      <c r="AG7" s="98"/>
      <c r="AH7" s="98"/>
      <c r="AI7" s="99"/>
      <c r="AJ7" s="99"/>
      <c r="AK7" s="99"/>
      <c r="AL7" s="99"/>
      <c r="AM7" s="99"/>
      <c r="AN7" s="99"/>
      <c r="AO7" s="99"/>
      <c r="AP7" s="99"/>
      <c r="AQ7" s="99"/>
      <c r="AR7" s="99"/>
      <c r="AS7" s="99"/>
      <c r="AT7" s="99"/>
      <c r="AU7" s="99"/>
      <c r="AV7" s="99"/>
      <c r="AW7" s="99"/>
      <c r="AX7" s="99"/>
      <c r="AY7" s="99"/>
      <c r="AZ7" s="99"/>
    </row>
    <row r="8" spans="1:52">
      <c r="A8" s="13">
        <v>29</v>
      </c>
      <c r="B8" s="4"/>
      <c r="C8" s="4"/>
      <c r="D8" s="4"/>
      <c r="E8" s="4"/>
      <c r="F8" s="32" t="s">
        <v>132</v>
      </c>
      <c r="G8" s="32"/>
      <c r="H8" s="32">
        <v>3</v>
      </c>
      <c r="I8" s="32" t="s">
        <v>136</v>
      </c>
      <c r="J8" s="32"/>
      <c r="K8" s="32">
        <v>6</v>
      </c>
      <c r="L8" s="32"/>
      <c r="M8" s="32"/>
      <c r="N8" s="32">
        <v>9</v>
      </c>
      <c r="O8" s="19" t="s">
        <v>82</v>
      </c>
      <c r="P8" s="32"/>
      <c r="Q8" s="32">
        <v>4.5</v>
      </c>
      <c r="R8" s="32"/>
      <c r="S8" s="32"/>
      <c r="T8" s="32"/>
      <c r="U8" s="32"/>
      <c r="V8" s="32"/>
      <c r="W8" s="32"/>
      <c r="X8" s="32"/>
      <c r="Y8" s="32"/>
      <c r="Z8" s="32"/>
      <c r="AA8" s="32"/>
      <c r="AB8" s="47"/>
      <c r="AC8" s="47"/>
      <c r="AD8" s="47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0" customFormat="1">
      <c r="A9" s="135" t="s">
        <v>10</v>
      </c>
      <c r="B9" s="114">
        <v>63000</v>
      </c>
      <c r="C9" s="115">
        <v>0</v>
      </c>
      <c r="D9" s="114">
        <f>B9-C9-E9</f>
        <v>59523.8</v>
      </c>
      <c r="E9" s="115">
        <f>SUM(F9:BE9)</f>
        <v>3476.2</v>
      </c>
      <c r="F9" s="136">
        <v>500</v>
      </c>
      <c r="G9" s="137">
        <v>462.5</v>
      </c>
      <c r="H9" s="136">
        <v>500</v>
      </c>
      <c r="I9" s="137">
        <v>486.5</v>
      </c>
      <c r="J9" s="137">
        <v>472</v>
      </c>
      <c r="K9" s="137">
        <v>263</v>
      </c>
      <c r="L9" s="137">
        <v>215.2</v>
      </c>
      <c r="M9" s="137">
        <v>215</v>
      </c>
      <c r="N9" s="137">
        <v>362</v>
      </c>
      <c r="O9" s="137"/>
      <c r="P9" s="136"/>
      <c r="Q9" s="136"/>
      <c r="R9" s="136"/>
      <c r="S9" s="136"/>
      <c r="T9" s="136"/>
      <c r="U9" s="136"/>
      <c r="V9" s="136"/>
      <c r="W9" s="136"/>
      <c r="X9" s="136"/>
      <c r="Y9" s="136"/>
      <c r="Z9" s="138"/>
      <c r="AA9" s="139"/>
      <c r="AB9" s="139"/>
      <c r="AC9" s="139"/>
      <c r="AD9" s="139"/>
      <c r="AE9" s="139"/>
      <c r="AF9" s="139"/>
      <c r="AG9" s="139"/>
      <c r="AH9" s="139"/>
      <c r="AI9" s="139"/>
      <c r="AJ9" s="139"/>
      <c r="AK9" s="139"/>
      <c r="AL9" s="139"/>
      <c r="AM9" s="139"/>
      <c r="AN9" s="139"/>
      <c r="AO9" s="139"/>
      <c r="AP9" s="139"/>
      <c r="AQ9" s="139"/>
      <c r="AR9" s="139"/>
      <c r="AS9" s="139"/>
      <c r="AT9" s="139"/>
      <c r="AU9" s="139"/>
      <c r="AV9" s="139"/>
      <c r="AW9" s="139"/>
      <c r="AX9" s="139"/>
      <c r="AY9" s="139"/>
      <c r="AZ9" s="139"/>
    </row>
    <row r="10" spans="1:52">
      <c r="A10" s="13">
        <v>28</v>
      </c>
      <c r="B10" s="13"/>
      <c r="C10" s="4"/>
      <c r="D10" s="4"/>
      <c r="E10" s="4"/>
      <c r="F10" s="32" t="s">
        <v>137</v>
      </c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7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3" customFormat="1">
      <c r="A11" s="149" t="s">
        <v>47</v>
      </c>
      <c r="B11" s="130">
        <v>21000</v>
      </c>
      <c r="C11" s="131">
        <v>0</v>
      </c>
      <c r="D11" s="131">
        <f>B11-C11-E11</f>
        <v>16390.3</v>
      </c>
      <c r="E11" s="131">
        <f>SUM(F11:BE11)</f>
        <v>4609.7</v>
      </c>
      <c r="F11" s="132">
        <v>436</v>
      </c>
      <c r="G11" s="132">
        <v>266.5</v>
      </c>
      <c r="H11" s="132">
        <v>220</v>
      </c>
      <c r="I11" s="132">
        <v>365</v>
      </c>
      <c r="J11" s="132">
        <v>200</v>
      </c>
      <c r="K11" s="132">
        <v>202</v>
      </c>
      <c r="L11" s="132">
        <v>235</v>
      </c>
      <c r="M11" s="132">
        <v>362</v>
      </c>
      <c r="N11" s="132">
        <v>200</v>
      </c>
      <c r="O11" s="132">
        <v>216</v>
      </c>
      <c r="P11" s="132">
        <v>212</v>
      </c>
      <c r="Q11" s="132">
        <v>236.5</v>
      </c>
      <c r="R11" s="132">
        <v>206</v>
      </c>
      <c r="S11" s="132">
        <v>210</v>
      </c>
      <c r="T11" s="132">
        <v>500</v>
      </c>
      <c r="U11" s="132">
        <v>386.7</v>
      </c>
      <c r="V11" s="132">
        <v>30</v>
      </c>
      <c r="W11" s="132">
        <v>126</v>
      </c>
      <c r="X11" s="132"/>
      <c r="Y11" s="132"/>
      <c r="Z11" s="141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</row>
    <row r="12" spans="1:52">
      <c r="A12" s="147" t="s">
        <v>48</v>
      </c>
      <c r="B12" s="80">
        <v>9644</v>
      </c>
      <c r="C12" s="49"/>
      <c r="D12" s="13"/>
      <c r="E12" s="38" t="s">
        <v>68</v>
      </c>
      <c r="F12" s="32" t="s">
        <v>135</v>
      </c>
      <c r="G12" s="79"/>
      <c r="H12" s="156" t="s">
        <v>54</v>
      </c>
      <c r="I12" s="163" t="s">
        <v>77</v>
      </c>
      <c r="J12" s="176" t="s">
        <v>134</v>
      </c>
      <c r="K12" s="79">
        <v>6</v>
      </c>
      <c r="L12" s="79">
        <v>7</v>
      </c>
      <c r="M12" s="32">
        <v>8</v>
      </c>
      <c r="N12" s="32">
        <v>9</v>
      </c>
      <c r="O12" s="163" t="s">
        <v>77</v>
      </c>
      <c r="P12" s="163" t="s">
        <v>77</v>
      </c>
      <c r="Q12" s="175" t="s">
        <v>133</v>
      </c>
      <c r="R12" s="175" t="s">
        <v>134</v>
      </c>
      <c r="S12" s="175"/>
      <c r="T12" s="175"/>
      <c r="U12" s="32"/>
      <c r="V12" s="32"/>
      <c r="W12" s="32"/>
      <c r="X12" s="32"/>
      <c r="Y12" s="32"/>
      <c r="Z12" s="47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05" customFormat="1">
      <c r="A13" s="102" t="s">
        <v>11</v>
      </c>
      <c r="B13" s="96">
        <v>17000</v>
      </c>
      <c r="C13" s="38">
        <v>0</v>
      </c>
      <c r="D13" s="96">
        <f>B13-C13-E13</f>
        <v>14085.5</v>
      </c>
      <c r="E13" s="97">
        <f>SUM(F13:BE13)</f>
        <v>2914.5</v>
      </c>
      <c r="F13" s="98">
        <v>386</v>
      </c>
      <c r="G13" s="103">
        <v>423</v>
      </c>
      <c r="H13" s="103">
        <v>262.3</v>
      </c>
      <c r="I13" s="103">
        <v>226</v>
      </c>
      <c r="J13" s="103">
        <v>232</v>
      </c>
      <c r="K13" s="103">
        <v>68</v>
      </c>
      <c r="L13" s="103">
        <v>500</v>
      </c>
      <c r="M13" s="103">
        <v>369</v>
      </c>
      <c r="N13" s="103">
        <v>126.6</v>
      </c>
      <c r="O13" s="103">
        <v>321.60000000000002</v>
      </c>
      <c r="P13" s="103"/>
      <c r="Q13" s="103"/>
      <c r="R13" s="103"/>
      <c r="S13" s="103"/>
      <c r="T13" s="103"/>
      <c r="U13" s="103"/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  <c r="AF13" s="104"/>
      <c r="AG13" s="104"/>
      <c r="AH13" s="104"/>
      <c r="AI13" s="104"/>
      <c r="AJ13" s="104"/>
      <c r="AK13" s="104"/>
      <c r="AL13" s="104"/>
      <c r="AM13" s="104"/>
      <c r="AN13" s="104"/>
      <c r="AO13" s="104"/>
      <c r="AP13" s="104"/>
      <c r="AQ13" s="104"/>
      <c r="AR13" s="104"/>
      <c r="AS13" s="104"/>
      <c r="AT13" s="104"/>
      <c r="AU13" s="104"/>
      <c r="AV13" s="104"/>
      <c r="AW13" s="104"/>
      <c r="AX13" s="104"/>
      <c r="AY13" s="104"/>
      <c r="AZ13" s="104"/>
    </row>
    <row r="14" spans="1:52" s="63" customFormat="1">
      <c r="A14" s="13">
        <v>30</v>
      </c>
      <c r="B14" s="80"/>
      <c r="C14" s="60"/>
      <c r="D14" s="61"/>
      <c r="E14" s="61"/>
      <c r="F14" s="167"/>
      <c r="G14" s="167"/>
      <c r="H14" s="167"/>
      <c r="I14" s="167"/>
      <c r="J14" s="167"/>
      <c r="K14" s="167">
        <v>1</v>
      </c>
      <c r="L14" s="167"/>
      <c r="M14" s="167">
        <v>2</v>
      </c>
      <c r="N14" s="167"/>
      <c r="O14" s="167" t="s">
        <v>64</v>
      </c>
      <c r="P14" s="167"/>
      <c r="Q14" s="167"/>
      <c r="R14" s="167"/>
      <c r="S14" s="167"/>
      <c r="T14" s="167"/>
      <c r="U14" s="167"/>
      <c r="V14" s="167"/>
      <c r="W14" s="61"/>
      <c r="X14" s="61"/>
      <c r="Y14" s="61"/>
      <c r="Z14" s="61"/>
      <c r="AA14" s="61"/>
      <c r="AB14" s="61"/>
      <c r="AC14" s="62"/>
      <c r="AD14" s="62"/>
      <c r="AE14" s="62"/>
      <c r="AF14" s="62"/>
      <c r="AG14" s="62"/>
      <c r="AH14" s="62"/>
      <c r="AI14" s="62"/>
      <c r="AJ14" s="62"/>
      <c r="AK14" s="62"/>
      <c r="AL14" s="62"/>
      <c r="AM14" s="62"/>
      <c r="AN14" s="62"/>
      <c r="AO14" s="62"/>
      <c r="AP14" s="62"/>
      <c r="AQ14" s="62"/>
      <c r="AR14" s="62"/>
      <c r="AS14" s="62"/>
      <c r="AT14" s="62"/>
      <c r="AU14" s="62"/>
      <c r="AV14" s="62"/>
      <c r="AW14" s="62"/>
      <c r="AX14" s="62"/>
      <c r="AY14" s="62"/>
      <c r="AZ14" s="62"/>
    </row>
    <row r="15" spans="1:52" s="70" customFormat="1">
      <c r="A15" s="65" t="s">
        <v>21</v>
      </c>
      <c r="B15" s="66">
        <v>6500</v>
      </c>
      <c r="C15" s="66">
        <v>385.6</v>
      </c>
      <c r="D15" s="66">
        <f>B15-C15-E15</f>
        <v>-325.80000000000018</v>
      </c>
      <c r="E15" s="67">
        <f>SUM(F15:BE15)</f>
        <v>6440.2</v>
      </c>
      <c r="F15" s="68">
        <v>500</v>
      </c>
      <c r="G15" s="68">
        <v>495</v>
      </c>
      <c r="H15" s="68">
        <v>500</v>
      </c>
      <c r="I15" s="68">
        <v>367.2</v>
      </c>
      <c r="J15" s="68">
        <v>268</v>
      </c>
      <c r="K15" s="68">
        <v>488</v>
      </c>
      <c r="L15" s="68">
        <v>500</v>
      </c>
      <c r="M15" s="68">
        <v>368.2</v>
      </c>
      <c r="N15" s="68">
        <v>263</v>
      </c>
      <c r="O15" s="68">
        <v>98</v>
      </c>
      <c r="P15" s="68">
        <v>332</v>
      </c>
      <c r="Q15" s="68">
        <v>500</v>
      </c>
      <c r="R15" s="68">
        <v>480</v>
      </c>
      <c r="S15" s="68">
        <v>376</v>
      </c>
      <c r="T15" s="68">
        <v>272</v>
      </c>
      <c r="U15" s="68">
        <v>300</v>
      </c>
      <c r="V15" s="68">
        <v>332.8</v>
      </c>
      <c r="W15" s="68"/>
      <c r="X15" s="68"/>
      <c r="Y15" s="68"/>
      <c r="Z15" s="69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</row>
    <row r="16" spans="1:52" s="8" customFormat="1">
      <c r="A16" s="16">
        <v>1109</v>
      </c>
      <c r="B16" s="10">
        <f>SUM(B3,B5,B7,B9,B11,B13,B15)</f>
        <v>288500</v>
      </c>
      <c r="C16" s="64">
        <f>SUM(C3,C5,C7,C9,C11,C13,C15)</f>
        <v>9828.83</v>
      </c>
      <c r="D16" s="6">
        <f>SUM(D3,D5,D7,D9,D11,D13,D15)</f>
        <v>247425.57</v>
      </c>
      <c r="E16" s="6">
        <f>SUM(E3,E5,E7,E9,E11,E13,E15)</f>
        <v>31245.600000000002</v>
      </c>
      <c r="F16" s="6" t="s">
        <v>151</v>
      </c>
      <c r="G16" s="93" t="s">
        <v>63</v>
      </c>
      <c r="H16" s="93" t="s">
        <v>64</v>
      </c>
      <c r="I16" s="93" t="s">
        <v>65</v>
      </c>
      <c r="J16" s="93" t="s">
        <v>66</v>
      </c>
      <c r="K16" s="93" t="s">
        <v>67</v>
      </c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6"/>
      <c r="W16" s="6"/>
      <c r="X16" s="6"/>
      <c r="Y16" s="6"/>
      <c r="Z16" s="9"/>
      <c r="AA16" s="9"/>
      <c r="AB16" s="9"/>
      <c r="AC16" s="9"/>
      <c r="AD16" s="9"/>
      <c r="AE16" s="9"/>
      <c r="AF16" s="9"/>
      <c r="AG16" s="9"/>
      <c r="AH16" s="9"/>
      <c r="AI16" s="9"/>
      <c r="AJ16" s="9"/>
      <c r="AK16" s="9"/>
      <c r="AL16" s="9"/>
      <c r="AM16" s="9"/>
      <c r="AN16" s="9"/>
      <c r="AO16" s="9"/>
      <c r="AP16" s="9"/>
      <c r="AQ16" s="9"/>
      <c r="AR16" s="9"/>
      <c r="AS16" s="9"/>
      <c r="AT16" s="9"/>
      <c r="AU16" s="9"/>
      <c r="AV16" s="9"/>
      <c r="AW16" s="9"/>
      <c r="AX16" s="9"/>
      <c r="AY16" s="9"/>
      <c r="AZ16" s="9"/>
    </row>
    <row r="17" spans="1:52" s="57" customFormat="1">
      <c r="A17" s="51" t="s">
        <v>17</v>
      </c>
      <c r="B17" s="52">
        <v>30000</v>
      </c>
      <c r="C17" s="53"/>
      <c r="D17" s="53">
        <f>B17-C17-E17</f>
        <v>30000</v>
      </c>
      <c r="E17" s="53">
        <f>SUM(F17:BE17)</f>
        <v>0</v>
      </c>
      <c r="F17" s="54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54"/>
      <c r="R17" s="54"/>
      <c r="S17" s="54"/>
      <c r="T17" s="54"/>
      <c r="U17" s="54"/>
      <c r="V17" s="55"/>
      <c r="W17" s="55"/>
      <c r="X17" s="54"/>
      <c r="Y17" s="54"/>
      <c r="Z17" s="56"/>
      <c r="AA17" s="56"/>
      <c r="AB17" s="56"/>
      <c r="AC17" s="56"/>
      <c r="AD17" s="56"/>
      <c r="AE17" s="56"/>
      <c r="AF17" s="56"/>
      <c r="AG17" s="56"/>
      <c r="AH17" s="56"/>
      <c r="AI17" s="56"/>
      <c r="AJ17" s="56"/>
      <c r="AK17" s="56"/>
      <c r="AL17" s="56"/>
      <c r="AM17" s="56"/>
      <c r="AN17" s="56"/>
      <c r="AO17" s="56"/>
      <c r="AP17" s="56"/>
      <c r="AQ17" s="56"/>
      <c r="AR17" s="56"/>
      <c r="AS17" s="56"/>
      <c r="AT17" s="56"/>
      <c r="AU17" s="56"/>
      <c r="AV17" s="56"/>
      <c r="AW17" s="56"/>
      <c r="AX17" s="56"/>
      <c r="AY17" s="56"/>
      <c r="AZ17" s="56"/>
    </row>
    <row r="18" spans="1:52" s="57" customFormat="1">
      <c r="A18" s="51" t="s">
        <v>18</v>
      </c>
      <c r="B18" s="52">
        <v>14</v>
      </c>
      <c r="C18" s="58"/>
      <c r="D18" s="58"/>
      <c r="E18" s="58"/>
      <c r="F18" s="52"/>
      <c r="G18" s="79"/>
      <c r="H18" s="79"/>
      <c r="I18" s="79"/>
      <c r="J18" s="79"/>
      <c r="K18" s="82"/>
      <c r="L18" s="83"/>
      <c r="M18" s="79"/>
      <c r="N18" s="78"/>
      <c r="O18" s="79"/>
      <c r="P18" s="79"/>
      <c r="Q18" s="52"/>
      <c r="R18" s="54"/>
      <c r="S18" s="54"/>
      <c r="T18" s="54"/>
      <c r="U18" s="54"/>
      <c r="V18" s="54"/>
      <c r="W18" s="54"/>
      <c r="X18" s="54"/>
      <c r="Y18" s="54"/>
      <c r="Z18" s="56"/>
      <c r="AA18" s="56"/>
      <c r="AB18" s="56"/>
      <c r="AC18" s="56"/>
      <c r="AD18" s="56"/>
      <c r="AE18" s="56"/>
      <c r="AF18" s="56"/>
      <c r="AG18" s="56"/>
      <c r="AH18" s="56"/>
      <c r="AI18" s="56"/>
      <c r="AJ18" s="56"/>
      <c r="AK18" s="56"/>
      <c r="AL18" s="56"/>
      <c r="AM18" s="56"/>
      <c r="AN18" s="56"/>
      <c r="AO18" s="56"/>
      <c r="AP18" s="56"/>
      <c r="AQ18" s="56"/>
      <c r="AR18" s="56"/>
      <c r="AS18" s="56"/>
      <c r="AT18" s="56"/>
      <c r="AU18" s="56"/>
      <c r="AV18" s="56"/>
      <c r="AW18" s="56"/>
      <c r="AX18" s="56"/>
      <c r="AY18" s="56"/>
      <c r="AZ18" s="56"/>
    </row>
    <row r="19" spans="1:52" s="105" customFormat="1">
      <c r="A19" s="102" t="s">
        <v>40</v>
      </c>
      <c r="B19" s="96">
        <v>27000</v>
      </c>
      <c r="C19" s="161">
        <f>SUM(D20,E20:F20)</f>
        <v>23208.98</v>
      </c>
      <c r="D19" s="106">
        <f>B19-C19-E19</f>
        <v>1141.5200000000004</v>
      </c>
      <c r="E19" s="96">
        <f>SUM(F19:BE19)</f>
        <v>2649.5</v>
      </c>
      <c r="F19" s="103">
        <v>1800</v>
      </c>
      <c r="G19" s="103">
        <v>636.5</v>
      </c>
      <c r="H19" s="103">
        <v>213</v>
      </c>
      <c r="I19" s="103"/>
      <c r="J19" s="103"/>
      <c r="K19" s="103"/>
      <c r="L19" s="103"/>
      <c r="M19" s="103"/>
      <c r="N19" s="103"/>
      <c r="O19" s="103"/>
      <c r="P19" s="98"/>
      <c r="Q19" s="103"/>
      <c r="R19" s="103"/>
      <c r="S19" s="103"/>
      <c r="T19" s="96"/>
      <c r="U19" s="96"/>
      <c r="V19" s="96"/>
      <c r="W19" s="96"/>
      <c r="X19" s="96"/>
      <c r="Y19" s="96"/>
      <c r="Z19" s="104"/>
      <c r="AA19" s="104"/>
      <c r="AB19" s="104"/>
      <c r="AC19" s="104"/>
      <c r="AD19" s="104"/>
      <c r="AE19" s="104"/>
      <c r="AF19" s="104"/>
      <c r="AG19" s="104"/>
      <c r="AH19" s="104"/>
      <c r="AI19" s="104"/>
      <c r="AJ19" s="104"/>
      <c r="AK19" s="104"/>
      <c r="AL19" s="104"/>
      <c r="AM19" s="104"/>
      <c r="AN19" s="104"/>
      <c r="AO19" s="104"/>
      <c r="AP19" s="104"/>
      <c r="AQ19" s="104"/>
      <c r="AR19" s="104"/>
      <c r="AS19" s="104"/>
      <c r="AT19" s="104"/>
      <c r="AU19" s="104"/>
      <c r="AV19" s="104"/>
      <c r="AW19" s="104"/>
      <c r="AX19" s="104"/>
      <c r="AY19" s="104"/>
      <c r="AZ19" s="104"/>
    </row>
    <row r="20" spans="1:52">
      <c r="A20" s="19" t="s">
        <v>31</v>
      </c>
      <c r="B20" s="30" t="s">
        <v>158</v>
      </c>
      <c r="C20" s="162" t="s">
        <v>76</v>
      </c>
      <c r="D20" s="85">
        <v>138.97999999999999</v>
      </c>
      <c r="E20" s="85">
        <v>23070</v>
      </c>
      <c r="F20" s="85">
        <v>0</v>
      </c>
      <c r="G20" s="163"/>
      <c r="H20" s="163"/>
      <c r="I20" s="163"/>
      <c r="J20" s="163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12" customFormat="1">
      <c r="A21" s="107" t="s">
        <v>7</v>
      </c>
      <c r="B21" s="108">
        <v>31000</v>
      </c>
      <c r="C21" s="143">
        <v>0</v>
      </c>
      <c r="D21" s="109">
        <f>B21-C21-E21</f>
        <v>24419.7</v>
      </c>
      <c r="E21" s="108">
        <f>SUM(F21:BE21)</f>
        <v>6580.3</v>
      </c>
      <c r="F21" s="110">
        <v>620</v>
      </c>
      <c r="G21" s="110">
        <v>736</v>
      </c>
      <c r="H21" s="110">
        <v>438</v>
      </c>
      <c r="I21" s="110">
        <v>368.5</v>
      </c>
      <c r="J21" s="110">
        <v>500</v>
      </c>
      <c r="K21" s="110">
        <v>473.8</v>
      </c>
      <c r="L21" s="110">
        <v>373</v>
      </c>
      <c r="M21" s="110">
        <v>136.5</v>
      </c>
      <c r="N21" s="110">
        <v>253.5</v>
      </c>
      <c r="O21" s="110">
        <v>362</v>
      </c>
      <c r="P21" s="110">
        <v>208</v>
      </c>
      <c r="Q21" s="110">
        <v>636</v>
      </c>
      <c r="R21" s="110">
        <v>428</v>
      </c>
      <c r="S21" s="110">
        <v>450</v>
      </c>
      <c r="T21" s="110">
        <v>388</v>
      </c>
      <c r="U21" s="110">
        <v>209</v>
      </c>
      <c r="V21" s="108"/>
      <c r="W21" s="108"/>
      <c r="X21" s="108"/>
      <c r="Y21" s="108"/>
      <c r="Z21" s="111"/>
      <c r="AA21" s="111"/>
      <c r="AB21" s="111"/>
      <c r="AC21" s="111"/>
      <c r="AD21" s="111"/>
      <c r="AE21" s="111"/>
      <c r="AF21" s="111"/>
      <c r="AG21" s="111"/>
      <c r="AH21" s="111"/>
      <c r="AI21" s="111"/>
      <c r="AJ21" s="111"/>
      <c r="AK21" s="111"/>
      <c r="AL21" s="111"/>
      <c r="AM21" s="111"/>
      <c r="AN21" s="111"/>
      <c r="AO21" s="111"/>
      <c r="AP21" s="111"/>
      <c r="AQ21" s="111"/>
      <c r="AR21" s="111"/>
      <c r="AS21" s="111"/>
      <c r="AT21" s="111"/>
      <c r="AU21" s="111"/>
      <c r="AV21" s="111"/>
      <c r="AW21" s="111"/>
      <c r="AX21" s="111"/>
      <c r="AY21" s="111"/>
      <c r="AZ21" s="111"/>
    </row>
    <row r="22" spans="1:52">
      <c r="A22" s="19"/>
      <c r="B22" s="13">
        <v>4.12</v>
      </c>
      <c r="C22" s="18"/>
      <c r="D22" s="4"/>
      <c r="E22" s="38" t="s">
        <v>52</v>
      </c>
      <c r="F22" s="32" t="s">
        <v>75</v>
      </c>
      <c r="G22" s="32" t="s">
        <v>72</v>
      </c>
      <c r="H22" s="32" t="s">
        <v>73</v>
      </c>
      <c r="I22" s="32" t="s">
        <v>74</v>
      </c>
      <c r="J22" s="32" t="s">
        <v>159</v>
      </c>
      <c r="K22" s="32"/>
      <c r="L22" s="32"/>
      <c r="M22" s="32"/>
      <c r="N22" s="32" t="s">
        <v>72</v>
      </c>
      <c r="O22" s="32" t="s">
        <v>73</v>
      </c>
      <c r="P22" s="32" t="s">
        <v>74</v>
      </c>
      <c r="Q22" s="32"/>
      <c r="R22" s="32"/>
      <c r="S22" s="32"/>
      <c r="T22" s="32"/>
      <c r="U22" s="32"/>
      <c r="V22" s="32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0" customFormat="1">
      <c r="A23" s="95" t="s">
        <v>41</v>
      </c>
      <c r="B23" s="96">
        <v>70000</v>
      </c>
      <c r="C23" s="97">
        <v>5345</v>
      </c>
      <c r="D23" s="97">
        <f>B23-C23-E23</f>
        <v>56260.5</v>
      </c>
      <c r="E23" s="97">
        <f>SUM(F23:BE23)</f>
        <v>8394.5</v>
      </c>
      <c r="F23" s="98">
        <v>500</v>
      </c>
      <c r="G23" s="101">
        <v>463</v>
      </c>
      <c r="H23" s="101">
        <v>489</v>
      </c>
      <c r="I23" s="101">
        <v>496</v>
      </c>
      <c r="J23" s="101">
        <v>500</v>
      </c>
      <c r="K23" s="101">
        <v>477</v>
      </c>
      <c r="L23" s="101">
        <v>368</v>
      </c>
      <c r="M23" s="101">
        <v>220</v>
      </c>
      <c r="N23" s="101">
        <v>369.2</v>
      </c>
      <c r="O23" s="101">
        <v>421</v>
      </c>
      <c r="P23" s="101">
        <v>215.2</v>
      </c>
      <c r="Q23" s="101">
        <v>367.2</v>
      </c>
      <c r="R23" s="97">
        <v>152</v>
      </c>
      <c r="S23" s="97">
        <v>362.3</v>
      </c>
      <c r="T23" s="97">
        <v>367</v>
      </c>
      <c r="U23" s="97">
        <v>436</v>
      </c>
      <c r="V23" s="97">
        <v>395</v>
      </c>
      <c r="W23" s="97">
        <v>236.9</v>
      </c>
      <c r="X23" s="97">
        <v>368.2</v>
      </c>
      <c r="Y23" s="97">
        <v>257</v>
      </c>
      <c r="Z23" s="97">
        <v>362.5</v>
      </c>
      <c r="AA23" s="97">
        <v>263</v>
      </c>
      <c r="AB23" s="97">
        <v>137</v>
      </c>
      <c r="AC23" s="97">
        <v>172</v>
      </c>
      <c r="AD23" s="97"/>
      <c r="AE23" s="97"/>
      <c r="AF23" s="97"/>
      <c r="AG23" s="97"/>
      <c r="AH23" s="97"/>
      <c r="AI23" s="97"/>
      <c r="AJ23" s="97"/>
      <c r="AK23" s="97"/>
      <c r="AL23" s="97"/>
      <c r="AM23" s="97"/>
      <c r="AN23" s="97"/>
      <c r="AO23" s="97"/>
      <c r="AP23" s="97"/>
      <c r="AQ23" s="97"/>
      <c r="AR23" s="97"/>
      <c r="AS23" s="97"/>
      <c r="AT23" s="99"/>
      <c r="AU23" s="99"/>
      <c r="AV23" s="99"/>
      <c r="AW23" s="99"/>
      <c r="AX23" s="99"/>
      <c r="AY23" s="99"/>
      <c r="AZ23" s="99"/>
    </row>
    <row r="24" spans="1:52" s="2" customFormat="1">
      <c r="A24" s="85" t="s">
        <v>123</v>
      </c>
      <c r="B24" s="30">
        <v>4.13</v>
      </c>
      <c r="C24" s="49"/>
      <c r="D24" s="3"/>
      <c r="E24" s="3"/>
      <c r="F24" s="32">
        <v>8719</v>
      </c>
      <c r="G24" s="32">
        <v>8719</v>
      </c>
      <c r="H24" s="32">
        <v>8719</v>
      </c>
      <c r="I24" s="32"/>
      <c r="J24" s="32">
        <v>7032</v>
      </c>
      <c r="K24" s="32">
        <v>7032</v>
      </c>
      <c r="L24" s="32"/>
      <c r="M24" s="32"/>
      <c r="N24" s="32">
        <v>7032</v>
      </c>
      <c r="O24" s="32"/>
      <c r="P24" s="32">
        <v>801</v>
      </c>
      <c r="Q24" s="32">
        <v>801</v>
      </c>
      <c r="R24" s="32"/>
      <c r="S24" s="32"/>
      <c r="T24" s="32">
        <v>5556</v>
      </c>
      <c r="U24" s="32"/>
      <c r="V24" s="32"/>
      <c r="W24" s="3"/>
      <c r="X24" s="3"/>
      <c r="Y24" s="3"/>
      <c r="Z24" s="46"/>
      <c r="AA24" s="46" t="s">
        <v>165</v>
      </c>
      <c r="AB24" s="46"/>
      <c r="AC24" s="4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  <c r="AQ24" s="46"/>
      <c r="AR24" s="46"/>
      <c r="AS24" s="46"/>
      <c r="AT24" s="46"/>
      <c r="AU24" s="46"/>
      <c r="AV24" s="46"/>
      <c r="AW24" s="46"/>
      <c r="AX24" s="46"/>
      <c r="AY24" s="46"/>
      <c r="AZ24" s="46"/>
    </row>
    <row r="25" spans="1:52" s="123" customFormat="1">
      <c r="A25" s="119" t="s">
        <v>8</v>
      </c>
      <c r="B25" s="120">
        <v>13000</v>
      </c>
      <c r="C25" s="121">
        <v>0</v>
      </c>
      <c r="D25" s="120">
        <f>B25-C25-E25</f>
        <v>9376.2000000000007</v>
      </c>
      <c r="E25" s="121">
        <f>SUM(F25:BE25)</f>
        <v>3623.8</v>
      </c>
      <c r="F25" s="122">
        <v>1320</v>
      </c>
      <c r="G25" s="122">
        <v>328.8</v>
      </c>
      <c r="H25" s="122">
        <v>351</v>
      </c>
      <c r="I25" s="122">
        <v>120</v>
      </c>
      <c r="J25" s="122">
        <v>362</v>
      </c>
      <c r="K25" s="122">
        <v>122</v>
      </c>
      <c r="L25" s="122">
        <v>55</v>
      </c>
      <c r="M25" s="122">
        <v>220</v>
      </c>
      <c r="N25" s="122">
        <v>230</v>
      </c>
      <c r="O25" s="122">
        <v>108</v>
      </c>
      <c r="P25" s="122">
        <v>238</v>
      </c>
      <c r="Q25" s="122">
        <v>52</v>
      </c>
      <c r="R25" s="122">
        <v>117</v>
      </c>
      <c r="S25" s="122"/>
      <c r="T25" s="120"/>
      <c r="U25" s="120"/>
      <c r="V25" s="120"/>
      <c r="W25" s="120"/>
      <c r="X25" s="120"/>
      <c r="Y25" s="120"/>
      <c r="Z25" s="25"/>
      <c r="AA25" s="25"/>
      <c r="AB25" s="25"/>
      <c r="AC25" s="25"/>
      <c r="AD25" s="25"/>
      <c r="AE25" s="25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25"/>
    </row>
    <row r="26" spans="1:52">
      <c r="A26" s="5"/>
      <c r="B26" s="30">
        <v>4.13</v>
      </c>
      <c r="C26" s="4"/>
      <c r="D26" s="4"/>
      <c r="E26" s="4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3" customFormat="1">
      <c r="A27" s="119" t="s">
        <v>80</v>
      </c>
      <c r="B27" s="120">
        <v>20000</v>
      </c>
      <c r="C27" s="121">
        <f>SUM(F28,E28)</f>
        <v>0</v>
      </c>
      <c r="D27" s="120">
        <f>B27-C27-E27</f>
        <v>16103.6</v>
      </c>
      <c r="E27" s="121">
        <f>SUM(F27:BE27)</f>
        <v>3896.4</v>
      </c>
      <c r="F27" s="122">
        <v>13.8</v>
      </c>
      <c r="G27" s="122">
        <v>365</v>
      </c>
      <c r="H27" s="122">
        <v>50</v>
      </c>
      <c r="I27" s="122">
        <v>1336</v>
      </c>
      <c r="J27" s="122">
        <v>421</v>
      </c>
      <c r="K27" s="122">
        <v>362.6</v>
      </c>
      <c r="L27" s="122">
        <v>63</v>
      </c>
      <c r="M27" s="122">
        <v>485</v>
      </c>
      <c r="N27" s="122">
        <v>72</v>
      </c>
      <c r="O27" s="122">
        <v>283</v>
      </c>
      <c r="P27" s="122">
        <v>110</v>
      </c>
      <c r="Q27" s="122">
        <v>210</v>
      </c>
      <c r="R27" s="122">
        <v>125</v>
      </c>
      <c r="S27" s="122"/>
      <c r="T27" s="120"/>
      <c r="U27" s="120"/>
      <c r="V27" s="120"/>
      <c r="W27" s="120"/>
      <c r="X27" s="120"/>
      <c r="Y27" s="120"/>
      <c r="Z27" s="25"/>
      <c r="AA27" s="25"/>
      <c r="AB27" s="25"/>
      <c r="AC27" s="25"/>
      <c r="AD27" s="25"/>
      <c r="AE27" s="25"/>
      <c r="AF27" s="25"/>
      <c r="AG27" s="25"/>
      <c r="AH27" s="25"/>
      <c r="AI27" s="25"/>
      <c r="AJ27" s="25"/>
      <c r="AK27" s="25"/>
      <c r="AL27" s="25"/>
      <c r="AM27" s="25"/>
      <c r="AN27" s="25"/>
      <c r="AO27" s="25"/>
      <c r="AP27" s="25"/>
      <c r="AQ27" s="25"/>
      <c r="AR27" s="25"/>
      <c r="AS27" s="25"/>
      <c r="AT27" s="25"/>
      <c r="AU27" s="25"/>
      <c r="AV27" s="25"/>
      <c r="AW27" s="25"/>
      <c r="AX27" s="25"/>
      <c r="AY27" s="25"/>
      <c r="AZ27" s="25"/>
    </row>
    <row r="28" spans="1:52">
      <c r="A28" s="166" t="s">
        <v>86</v>
      </c>
      <c r="B28" s="30">
        <v>4.13</v>
      </c>
      <c r="C28" s="38" t="s">
        <v>31</v>
      </c>
      <c r="D28" s="32"/>
      <c r="E28" s="85">
        <v>0</v>
      </c>
      <c r="F28" s="85">
        <v>0</v>
      </c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9" customFormat="1">
      <c r="A29" s="124" t="s">
        <v>5</v>
      </c>
      <c r="B29" s="125">
        <v>52000</v>
      </c>
      <c r="C29" s="126">
        <v>4623</v>
      </c>
      <c r="D29" s="125">
        <f>B29-C29-E29</f>
        <v>41373.300000000003</v>
      </c>
      <c r="E29" s="125">
        <f>SUM(F29:BE29)</f>
        <v>6003.7</v>
      </c>
      <c r="F29" s="127">
        <v>1000</v>
      </c>
      <c r="G29" s="127">
        <v>623.5</v>
      </c>
      <c r="H29" s="127">
        <v>423</v>
      </c>
      <c r="I29" s="127">
        <v>399</v>
      </c>
      <c r="J29" s="127">
        <v>168.2</v>
      </c>
      <c r="K29" s="127">
        <v>289</v>
      </c>
      <c r="L29" s="127">
        <v>425</v>
      </c>
      <c r="M29" s="127">
        <v>421</v>
      </c>
      <c r="N29" s="127">
        <v>280</v>
      </c>
      <c r="O29" s="127">
        <v>500</v>
      </c>
      <c r="P29" s="127">
        <v>296</v>
      </c>
      <c r="Q29" s="127">
        <v>300</v>
      </c>
      <c r="R29" s="127">
        <v>325</v>
      </c>
      <c r="S29" s="127">
        <v>296</v>
      </c>
      <c r="T29" s="127">
        <v>258</v>
      </c>
      <c r="U29" s="125"/>
      <c r="V29" s="125"/>
      <c r="W29" s="125"/>
      <c r="X29" s="125"/>
      <c r="Y29" s="125"/>
      <c r="Z29" s="128"/>
      <c r="AA29" s="128"/>
      <c r="AB29" s="128"/>
      <c r="AC29" s="128"/>
      <c r="AD29" s="128"/>
      <c r="AE29" s="128"/>
      <c r="AF29" s="128"/>
      <c r="AG29" s="128"/>
      <c r="AH29" s="128"/>
      <c r="AI29" s="128"/>
      <c r="AJ29" s="128"/>
      <c r="AK29" s="128"/>
      <c r="AL29" s="128"/>
      <c r="AM29" s="128"/>
      <c r="AN29" s="128"/>
      <c r="AO29" s="128"/>
      <c r="AP29" s="128"/>
      <c r="AQ29" s="128"/>
      <c r="AR29" s="128"/>
      <c r="AS29" s="128"/>
      <c r="AT29" s="128"/>
      <c r="AU29" s="128"/>
      <c r="AV29" s="128"/>
      <c r="AW29" s="128"/>
      <c r="AX29" s="128"/>
      <c r="AY29" s="128"/>
      <c r="AZ29" s="128"/>
    </row>
    <row r="30" spans="1:52" ht="15">
      <c r="A30" s="5"/>
      <c r="B30" s="13">
        <v>4.1399999999999997</v>
      </c>
      <c r="C30" s="71"/>
      <c r="D30" s="4"/>
      <c r="E30" s="38" t="s">
        <v>53</v>
      </c>
      <c r="F30" s="32" t="s">
        <v>75</v>
      </c>
      <c r="G30" s="181" t="s">
        <v>168</v>
      </c>
      <c r="H30" s="32"/>
      <c r="I30" s="32" t="s">
        <v>161</v>
      </c>
      <c r="J30" s="32">
        <v>1000</v>
      </c>
      <c r="K30" s="32">
        <v>4.3</v>
      </c>
      <c r="L30" s="34"/>
      <c r="M30" s="34"/>
      <c r="N30" s="32" t="s">
        <v>160</v>
      </c>
      <c r="O30" s="32" t="s">
        <v>162</v>
      </c>
      <c r="P30" s="181" t="s">
        <v>168</v>
      </c>
      <c r="Q30" s="34"/>
      <c r="R30" s="34"/>
      <c r="S30" s="32"/>
      <c r="T30" s="32"/>
      <c r="U30" s="32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18" customFormat="1">
      <c r="A31" s="113" t="s">
        <v>22</v>
      </c>
      <c r="B31" s="134">
        <f>SUM(A37,-B15)</f>
        <v>13500</v>
      </c>
      <c r="C31" s="115">
        <v>2951</v>
      </c>
      <c r="D31" s="114">
        <f>B31-C31-E31</f>
        <v>1918.6999999999989</v>
      </c>
      <c r="E31" s="114">
        <f>SUM(F31:BE31)</f>
        <v>8630.3000000000011</v>
      </c>
      <c r="F31" s="116">
        <v>800</v>
      </c>
      <c r="G31" s="116">
        <v>155</v>
      </c>
      <c r="H31" s="116">
        <v>200</v>
      </c>
      <c r="I31" s="116">
        <v>122</v>
      </c>
      <c r="J31" s="116">
        <v>152</v>
      </c>
      <c r="K31" s="116">
        <v>106</v>
      </c>
      <c r="L31" s="116">
        <v>432</v>
      </c>
      <c r="M31" s="116">
        <v>902</v>
      </c>
      <c r="N31" s="116">
        <v>238</v>
      </c>
      <c r="O31" s="116">
        <v>500</v>
      </c>
      <c r="P31" s="116">
        <v>237.3</v>
      </c>
      <c r="Q31" s="116">
        <v>483</v>
      </c>
      <c r="R31" s="116">
        <v>362</v>
      </c>
      <c r="S31" s="116">
        <v>492.3</v>
      </c>
      <c r="T31" s="116">
        <v>418</v>
      </c>
      <c r="U31" s="114">
        <v>231.2</v>
      </c>
      <c r="V31" s="114">
        <v>500</v>
      </c>
      <c r="W31" s="114">
        <v>385.5</v>
      </c>
      <c r="X31" s="114">
        <v>723</v>
      </c>
      <c r="Y31" s="114">
        <v>368.8</v>
      </c>
      <c r="Z31" s="114">
        <v>210</v>
      </c>
      <c r="AA31" s="114">
        <v>325</v>
      </c>
      <c r="AB31" s="114">
        <v>287.2</v>
      </c>
      <c r="AC31" s="114"/>
      <c r="AD31" s="114"/>
      <c r="AE31" s="114"/>
      <c r="AF31" s="114"/>
      <c r="AG31" s="114"/>
      <c r="AH31" s="114"/>
      <c r="AI31" s="114"/>
      <c r="AJ31" s="114"/>
      <c r="AK31" s="114"/>
      <c r="AL31" s="117"/>
      <c r="AM31" s="117"/>
      <c r="AN31" s="117"/>
      <c r="AO31" s="117"/>
      <c r="AP31" s="117"/>
      <c r="AQ31" s="117"/>
      <c r="AR31" s="117"/>
      <c r="AS31" s="117"/>
      <c r="AT31" s="117"/>
      <c r="AU31" s="117"/>
      <c r="AV31" s="117"/>
      <c r="AW31" s="117"/>
      <c r="AX31" s="117"/>
      <c r="AY31" s="117"/>
      <c r="AZ31" s="117"/>
    </row>
    <row r="32" spans="1:52">
      <c r="A32" s="37">
        <v>1105</v>
      </c>
      <c r="B32" s="13">
        <v>4.1399999999999997</v>
      </c>
      <c r="C32" s="30"/>
      <c r="D32" s="109"/>
      <c r="E32" s="38" t="s">
        <v>23</v>
      </c>
      <c r="F32" s="32">
        <v>1</v>
      </c>
      <c r="G32" s="32">
        <v>2</v>
      </c>
      <c r="H32" s="32">
        <v>3</v>
      </c>
      <c r="I32" s="32">
        <v>4</v>
      </c>
      <c r="J32" s="32">
        <v>5</v>
      </c>
      <c r="K32" s="32">
        <v>6</v>
      </c>
      <c r="L32" s="32"/>
      <c r="M32" s="4"/>
      <c r="N32" s="32"/>
      <c r="O32" s="163" t="s">
        <v>166</v>
      </c>
      <c r="P32" s="163"/>
      <c r="Q32" s="163"/>
      <c r="R32" s="180"/>
      <c r="S32" s="180"/>
      <c r="T32" s="163" t="s">
        <v>167</v>
      </c>
      <c r="U32" s="163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05" customFormat="1">
      <c r="A33" s="102" t="s">
        <v>6</v>
      </c>
      <c r="B33" s="96">
        <v>18000</v>
      </c>
      <c r="C33" s="97">
        <f>SUM(F36,G36)</f>
        <v>11471.04</v>
      </c>
      <c r="D33" s="96">
        <f>B33-C33-E33</f>
        <v>294.95999999999913</v>
      </c>
      <c r="E33" s="96">
        <f>SUM(F33:BE33)</f>
        <v>6234</v>
      </c>
      <c r="F33" s="103">
        <v>499.3</v>
      </c>
      <c r="G33" s="103">
        <v>478</v>
      </c>
      <c r="H33" s="103">
        <v>236.8</v>
      </c>
      <c r="I33" s="103"/>
      <c r="J33" s="103"/>
      <c r="K33" s="103">
        <v>136</v>
      </c>
      <c r="L33" s="103">
        <v>482.7</v>
      </c>
      <c r="M33" s="103">
        <v>50</v>
      </c>
      <c r="N33" s="103">
        <v>1000</v>
      </c>
      <c r="O33" s="103">
        <v>499</v>
      </c>
      <c r="P33" s="103">
        <v>463</v>
      </c>
      <c r="Q33" s="103">
        <v>365.2</v>
      </c>
      <c r="R33" s="103">
        <v>479</v>
      </c>
      <c r="S33" s="103">
        <v>318</v>
      </c>
      <c r="T33" s="96">
        <v>319</v>
      </c>
      <c r="U33" s="96">
        <v>500</v>
      </c>
      <c r="V33" s="96">
        <v>353</v>
      </c>
      <c r="W33" s="96">
        <v>55</v>
      </c>
      <c r="X33" s="96"/>
      <c r="Y33" s="96"/>
      <c r="Z33" s="104"/>
      <c r="AA33" s="104"/>
      <c r="AB33" s="104"/>
      <c r="AC33" s="104"/>
      <c r="AD33" s="104"/>
      <c r="AE33" s="104"/>
      <c r="AF33" s="104"/>
      <c r="AG33" s="104"/>
      <c r="AH33" s="104"/>
      <c r="AI33" s="104"/>
      <c r="AJ33" s="104"/>
      <c r="AK33" s="104"/>
      <c r="AL33" s="104"/>
      <c r="AM33" s="104"/>
      <c r="AN33" s="104"/>
      <c r="AO33" s="104"/>
      <c r="AP33" s="104"/>
      <c r="AQ33" s="104"/>
      <c r="AR33" s="104"/>
      <c r="AS33" s="104"/>
      <c r="AT33" s="104"/>
      <c r="AU33" s="104"/>
      <c r="AV33" s="104"/>
      <c r="AW33" s="104"/>
      <c r="AX33" s="104"/>
      <c r="AY33" s="104"/>
      <c r="AZ33" s="104"/>
    </row>
    <row r="34" spans="1:52">
      <c r="A34" s="85" t="s">
        <v>30</v>
      </c>
      <c r="B34" s="19">
        <v>4.1500000000000004</v>
      </c>
      <c r="C34" s="18" t="s">
        <v>31</v>
      </c>
      <c r="D34" s="7"/>
      <c r="E34" s="38" t="s">
        <v>35</v>
      </c>
      <c r="F34" s="32"/>
      <c r="G34" s="32"/>
      <c r="H34" s="13"/>
      <c r="I34" s="38" t="s">
        <v>35</v>
      </c>
      <c r="J34" s="38" t="s">
        <v>35</v>
      </c>
      <c r="K34" s="32"/>
      <c r="L34" s="32">
        <v>3.28</v>
      </c>
      <c r="M34" s="32"/>
      <c r="N34" s="32"/>
      <c r="O34" s="32" t="s">
        <v>164</v>
      </c>
      <c r="P34" s="32" t="s">
        <v>163</v>
      </c>
      <c r="Q34" s="32"/>
      <c r="R34" s="32"/>
      <c r="S34" s="32"/>
      <c r="T34" s="4"/>
      <c r="U34" s="4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8" customFormat="1">
      <c r="A35" s="16" t="s">
        <v>12</v>
      </c>
      <c r="B35" s="11">
        <f>SUM(B19,B21,B23,B25,B27,B29,B31,B33)</f>
        <v>244500</v>
      </c>
      <c r="C35" s="17">
        <f>SUM(C19,C21,C23,C25,C27,C29,C31,C33)</f>
        <v>47599.02</v>
      </c>
      <c r="D35" s="9">
        <f>SUM(D19,D21,D23,D25,D27,D29,D31,D33)</f>
        <v>150888.48000000001</v>
      </c>
      <c r="E35" s="9">
        <f>SUM(E19,E21,E23,E25,E27,E29,E31,E33)</f>
        <v>46012.5</v>
      </c>
      <c r="F35" s="40"/>
      <c r="G35" s="40"/>
      <c r="H35" s="40"/>
      <c r="I35" s="40"/>
      <c r="J35" s="40"/>
      <c r="K35" s="40"/>
      <c r="L35" s="40"/>
      <c r="M35" s="40"/>
      <c r="N35" s="33"/>
      <c r="O35" s="33"/>
      <c r="P35" s="33"/>
      <c r="Q35" s="33"/>
      <c r="R35" s="33"/>
      <c r="S35" s="33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  <c r="AF35" s="9"/>
      <c r="AG35" s="9"/>
      <c r="AH35" s="9"/>
      <c r="AI35" s="9"/>
      <c r="AJ35" s="9"/>
      <c r="AK35" s="9"/>
      <c r="AL35" s="9"/>
      <c r="AM35" s="9"/>
      <c r="AN35" s="9"/>
      <c r="AO35" s="9"/>
      <c r="AP35" s="9"/>
      <c r="AQ35" s="9"/>
      <c r="AR35" s="9"/>
      <c r="AS35" s="9"/>
      <c r="AT35" s="9"/>
      <c r="AU35" s="9"/>
      <c r="AV35" s="9"/>
      <c r="AW35" s="9"/>
      <c r="AX35" s="9"/>
      <c r="AY35" s="9"/>
      <c r="AZ35" s="9"/>
    </row>
    <row r="36" spans="1:52" s="2" customFormat="1">
      <c r="A36" s="42"/>
      <c r="B36" s="94"/>
      <c r="D36" s="43"/>
      <c r="E36" s="43"/>
      <c r="F36" s="85">
        <v>3925.34</v>
      </c>
      <c r="G36" s="85">
        <v>7545.7</v>
      </c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</row>
    <row r="37" spans="1:52">
      <c r="A37" s="89">
        <v>20000</v>
      </c>
      <c r="B37" s="90" t="s">
        <v>38</v>
      </c>
      <c r="C37" s="2"/>
      <c r="E37" s="2"/>
      <c r="F37" s="50" t="s">
        <v>44</v>
      </c>
      <c r="G37" s="50" t="s">
        <v>45</v>
      </c>
      <c r="H37" s="2"/>
      <c r="I37" s="2"/>
      <c r="J37" s="72" t="s">
        <v>25</v>
      </c>
      <c r="K37" s="75">
        <f>SUM(B16,B35)</f>
        <v>533000</v>
      </c>
      <c r="L37" s="2"/>
      <c r="M37" s="59" t="s">
        <v>28</v>
      </c>
      <c r="N37" s="75">
        <f>SUM(A45,A54,A64)</f>
        <v>0</v>
      </c>
      <c r="O37" s="2"/>
    </row>
    <row r="38" spans="1:52">
      <c r="D38" s="177"/>
      <c r="E38" s="19" t="s">
        <v>141</v>
      </c>
      <c r="F38" s="19" t="s">
        <v>141</v>
      </c>
      <c r="G38" s="19" t="s">
        <v>141</v>
      </c>
      <c r="H38" s="177"/>
      <c r="I38" s="2"/>
      <c r="J38" s="72" t="s">
        <v>27</v>
      </c>
      <c r="K38" s="74">
        <f>SUM(K37,-K39)</f>
        <v>134685.94999999995</v>
      </c>
      <c r="L38" s="2"/>
      <c r="M38" s="76" t="s">
        <v>29</v>
      </c>
      <c r="N38" s="77">
        <f>SUM(N37,-K38)</f>
        <v>-134685.94999999995</v>
      </c>
      <c r="O38" s="155" t="s">
        <v>51</v>
      </c>
      <c r="P38" s="81">
        <v>0</v>
      </c>
      <c r="R38"/>
    </row>
    <row r="39" spans="1:52">
      <c r="A39" s="22" t="s">
        <v>13</v>
      </c>
      <c r="B39" s="22" t="s">
        <v>14</v>
      </c>
      <c r="C39" s="22" t="s">
        <v>15</v>
      </c>
      <c r="D39" s="22" t="s">
        <v>4</v>
      </c>
      <c r="E39" s="23"/>
      <c r="F39" s="24"/>
      <c r="G39" s="23"/>
      <c r="H39" s="24"/>
      <c r="I39" s="24"/>
      <c r="J39" s="72" t="s">
        <v>26</v>
      </c>
      <c r="K39" s="75">
        <f>SUM(D16,D35)</f>
        <v>398314.05000000005</v>
      </c>
      <c r="L39" s="2"/>
    </row>
    <row r="40" spans="1:52">
      <c r="A40" s="21">
        <f>SUM(B40:C40)</f>
        <v>0</v>
      </c>
      <c r="B40" s="23">
        <v>0</v>
      </c>
      <c r="C40" s="25">
        <f>SUM(D40:R40)</f>
        <v>0</v>
      </c>
      <c r="D40" s="28"/>
      <c r="E40" s="29"/>
      <c r="F40" s="29"/>
      <c r="G40" s="29"/>
      <c r="H40" s="29"/>
      <c r="I40" s="29"/>
      <c r="J40" s="91"/>
    </row>
    <row r="41" spans="1:52">
      <c r="A41" s="21"/>
      <c r="B41" s="23"/>
      <c r="C41" s="23"/>
      <c r="D41" s="27"/>
      <c r="E41" s="27"/>
      <c r="F41" s="27"/>
      <c r="G41" s="27"/>
      <c r="H41" s="27"/>
      <c r="I41" s="27"/>
      <c r="J41" s="92"/>
    </row>
    <row r="42" spans="1:52">
      <c r="A42" s="21">
        <f>SUM(B42:C42)</f>
        <v>0</v>
      </c>
      <c r="B42" s="23">
        <v>0</v>
      </c>
      <c r="C42" s="44">
        <f>SUM(D42:R42)</f>
        <v>0</v>
      </c>
      <c r="D42" s="28"/>
      <c r="E42" s="28"/>
      <c r="F42" s="28"/>
      <c r="G42" s="28"/>
      <c r="H42" s="28"/>
      <c r="I42" s="29"/>
      <c r="J42" s="48"/>
      <c r="K42" s="2"/>
    </row>
    <row r="43" spans="1:52">
      <c r="A43" s="21"/>
      <c r="B43" s="23"/>
      <c r="C43" s="23"/>
      <c r="D43" s="27"/>
      <c r="E43" s="27"/>
      <c r="F43" s="27"/>
      <c r="G43" s="27"/>
      <c r="H43" s="27"/>
      <c r="I43" s="27"/>
    </row>
    <row r="44" spans="1:52">
      <c r="A44" s="21">
        <f>SUM(B44:C44)</f>
        <v>0</v>
      </c>
      <c r="B44" s="23">
        <v>0</v>
      </c>
      <c r="C44" s="25">
        <f>SUM(D44:R44)</f>
        <v>0</v>
      </c>
      <c r="D44" s="28"/>
      <c r="E44" s="28"/>
      <c r="F44" s="28"/>
      <c r="G44" s="150"/>
      <c r="H44" s="28"/>
      <c r="I44" s="29"/>
    </row>
    <row r="45" spans="1:52">
      <c r="A45" s="19">
        <f>SUM(A40,A42,A44)</f>
        <v>0</v>
      </c>
      <c r="B45" s="23">
        <f>SUM(B40,B42,B44)</f>
        <v>0</v>
      </c>
      <c r="C45" s="22">
        <f>SUM(C40,C42,C44)</f>
        <v>0</v>
      </c>
      <c r="D45" s="84"/>
      <c r="E45" s="36"/>
      <c r="F45" s="27"/>
      <c r="G45" s="17"/>
      <c r="H45" s="23"/>
      <c r="I45" s="24"/>
      <c r="M45" s="144" t="s">
        <v>46</v>
      </c>
      <c r="P45" s="12"/>
    </row>
    <row r="46" spans="1:52">
      <c r="A46" s="73" t="s">
        <v>34</v>
      </c>
      <c r="D46" s="2"/>
      <c r="E46" s="2"/>
      <c r="F46" s="2"/>
      <c r="G46" s="151"/>
      <c r="I46" s="2"/>
      <c r="M46" s="12">
        <v>20180328</v>
      </c>
      <c r="N46" s="22">
        <v>17</v>
      </c>
    </row>
    <row r="47" spans="1:52">
      <c r="A47" s="35" t="s">
        <v>55</v>
      </c>
      <c r="B47" s="39"/>
      <c r="C47" s="23"/>
      <c r="D47" s="48"/>
      <c r="K47" s="88"/>
      <c r="M47" s="12"/>
      <c r="N47" s="22"/>
    </row>
    <row r="48" spans="1:52">
      <c r="A48" s="22" t="s">
        <v>13</v>
      </c>
      <c r="B48" s="22" t="s">
        <v>14</v>
      </c>
      <c r="C48" s="22" t="s">
        <v>15</v>
      </c>
      <c r="D48" s="22" t="s">
        <v>4</v>
      </c>
      <c r="E48" s="23"/>
      <c r="F48" s="24"/>
      <c r="G48" s="23"/>
      <c r="H48" s="24"/>
      <c r="I48" s="24"/>
    </row>
    <row r="49" spans="1:17">
      <c r="A49" s="21">
        <f>SUM(B49:C49)</f>
        <v>0</v>
      </c>
      <c r="B49" s="23">
        <v>192286.5</v>
      </c>
      <c r="C49" s="25">
        <f>SUM(D49:U49)</f>
        <v>-192286.5</v>
      </c>
      <c r="D49" s="28"/>
      <c r="E49" s="157">
        <v>-192286.5</v>
      </c>
      <c r="F49" s="29"/>
      <c r="G49" s="29"/>
      <c r="H49" s="29"/>
      <c r="I49" s="29"/>
    </row>
    <row r="50" spans="1:17">
      <c r="A50" s="21"/>
      <c r="B50" s="23"/>
      <c r="C50" s="23"/>
      <c r="D50" s="26"/>
      <c r="E50" s="27"/>
      <c r="F50" s="27"/>
      <c r="G50" s="27"/>
      <c r="H50" s="27"/>
      <c r="I50" s="27"/>
    </row>
    <row r="51" spans="1:17">
      <c r="A51" s="21">
        <f>SUM(B51:C51)</f>
        <v>0</v>
      </c>
      <c r="B51" s="23"/>
      <c r="C51" s="25">
        <f>SUM(D51:U51)</f>
        <v>0</v>
      </c>
      <c r="D51" s="142"/>
      <c r="E51" s="28"/>
      <c r="F51" s="29"/>
      <c r="G51" s="28"/>
      <c r="H51" s="29"/>
      <c r="I51" s="29"/>
    </row>
    <row r="52" spans="1:17">
      <c r="A52" s="21"/>
      <c r="B52" s="23"/>
      <c r="C52" s="23"/>
      <c r="D52" s="27"/>
      <c r="E52" s="27"/>
      <c r="F52" s="27"/>
      <c r="G52" s="27"/>
      <c r="H52" s="27"/>
      <c r="I52" s="27"/>
      <c r="J52"/>
      <c r="K52"/>
    </row>
    <row r="53" spans="1:17">
      <c r="A53" s="21">
        <f>SUM(B53:C53)</f>
        <v>0</v>
      </c>
      <c r="B53" s="23">
        <v>0</v>
      </c>
      <c r="C53" s="25">
        <f>SUM(D53:U53)</f>
        <v>0</v>
      </c>
      <c r="D53" s="28"/>
      <c r="E53" s="28"/>
      <c r="F53" s="28"/>
      <c r="G53" s="28"/>
      <c r="H53" s="28"/>
      <c r="I53" s="28"/>
    </row>
    <row r="54" spans="1:17">
      <c r="A54" s="22">
        <f>SUM(A49,A51,A53)</f>
        <v>0</v>
      </c>
      <c r="B54" s="23">
        <f>SUM(B49,B51,B53)</f>
        <v>192286.5</v>
      </c>
      <c r="C54" s="23">
        <f>SUM(C49,C51,C53)</f>
        <v>-192286.5</v>
      </c>
      <c r="D54" s="27"/>
      <c r="E54" s="27"/>
      <c r="F54" s="27"/>
      <c r="G54" s="27"/>
      <c r="H54" s="27"/>
      <c r="I54" s="27"/>
    </row>
    <row r="56" spans="1:17">
      <c r="F56" s="72">
        <v>386.7</v>
      </c>
      <c r="G56" s="72">
        <v>619355</v>
      </c>
      <c r="H56" s="158">
        <v>43543</v>
      </c>
    </row>
    <row r="57" spans="1:17">
      <c r="A57" s="35" t="s">
        <v>19</v>
      </c>
      <c r="B57" s="59"/>
      <c r="E57" s="169" t="s">
        <v>90</v>
      </c>
      <c r="F57" s="169" t="s">
        <v>137</v>
      </c>
      <c r="G57" s="169" t="s">
        <v>156</v>
      </c>
      <c r="H57" s="168"/>
      <c r="I57" s="168"/>
      <c r="J57" s="168"/>
      <c r="K57" s="168"/>
      <c r="L57" s="168"/>
      <c r="M57" s="168"/>
      <c r="N57" s="168"/>
      <c r="O57" s="168"/>
    </row>
    <row r="58" spans="1:17">
      <c r="A58" s="22" t="s">
        <v>13</v>
      </c>
      <c r="B58" s="22" t="s">
        <v>14</v>
      </c>
      <c r="C58" s="22" t="s">
        <v>15</v>
      </c>
      <c r="D58" s="22" t="s">
        <v>4</v>
      </c>
      <c r="E58" s="23"/>
      <c r="F58" s="24"/>
      <c r="G58" s="23"/>
      <c r="H58" s="24"/>
      <c r="I58" s="24"/>
    </row>
    <row r="59" spans="1:17">
      <c r="A59" s="21">
        <f>SUM(B59:C59)</f>
        <v>0</v>
      </c>
      <c r="B59" s="23">
        <v>0</v>
      </c>
      <c r="C59" s="25">
        <f>SUM(D59:U59)</f>
        <v>0</v>
      </c>
      <c r="D59" s="28"/>
      <c r="E59" s="28"/>
      <c r="F59" s="28"/>
      <c r="G59" s="29"/>
      <c r="H59" s="29"/>
      <c r="I59" s="29"/>
    </row>
    <row r="60" spans="1:17">
      <c r="A60" s="21"/>
      <c r="B60" s="23"/>
      <c r="C60" s="23"/>
      <c r="D60" s="179" t="s">
        <v>90</v>
      </c>
      <c r="E60" s="27"/>
      <c r="F60" s="27"/>
      <c r="G60" s="27"/>
      <c r="H60" s="27"/>
      <c r="I60" s="27"/>
      <c r="Q60" s="158"/>
    </row>
    <row r="61" spans="1:17">
      <c r="A61" s="21">
        <f>SUM(B61:C61)</f>
        <v>0</v>
      </c>
      <c r="B61" s="23">
        <v>0</v>
      </c>
      <c r="C61" s="25">
        <f>SUM(D61:U61)</f>
        <v>0</v>
      </c>
      <c r="D61" s="28"/>
      <c r="E61" s="28"/>
      <c r="F61" s="28"/>
      <c r="G61" s="29"/>
      <c r="H61" s="29"/>
      <c r="I61" s="29"/>
    </row>
    <row r="62" spans="1:17">
      <c r="A62" s="21"/>
      <c r="B62" s="23"/>
      <c r="C62" s="23"/>
      <c r="D62" s="179" t="s">
        <v>137</v>
      </c>
      <c r="E62" s="27"/>
      <c r="F62" s="27"/>
      <c r="G62" s="27"/>
      <c r="H62" s="27"/>
      <c r="I62" s="146"/>
      <c r="J62" s="48"/>
    </row>
    <row r="63" spans="1:17">
      <c r="A63" s="21">
        <f>SUM(B63:C63)</f>
        <v>0</v>
      </c>
      <c r="B63" s="23">
        <v>0</v>
      </c>
      <c r="C63" s="25">
        <f>SUM(D63:U63)</f>
        <v>0</v>
      </c>
      <c r="D63" s="29"/>
      <c r="E63" s="29"/>
      <c r="F63" s="29"/>
      <c r="G63" s="29"/>
      <c r="H63" s="29"/>
      <c r="I63" s="29"/>
    </row>
    <row r="64" spans="1:17">
      <c r="A64" s="22">
        <f>SUM(A59,A61,A63)</f>
        <v>0</v>
      </c>
      <c r="B64" s="23">
        <f>SUM(B59,B61,B63)</f>
        <v>0</v>
      </c>
      <c r="C64" s="23">
        <f>SUM(C59,C61,C63)</f>
        <v>0</v>
      </c>
      <c r="D64" s="179" t="s">
        <v>156</v>
      </c>
      <c r="E64" s="27"/>
      <c r="F64" s="27"/>
      <c r="G64" s="27"/>
      <c r="H64" s="27"/>
      <c r="I64" s="27"/>
    </row>
    <row r="66" spans="1:13">
      <c r="A66" s="86" t="s">
        <v>32</v>
      </c>
      <c r="B66" s="81" t="s">
        <v>33</v>
      </c>
      <c r="C66" s="72"/>
      <c r="E66" s="22"/>
      <c r="F66" s="22"/>
      <c r="G66" s="22"/>
      <c r="H66" s="22"/>
      <c r="I66" s="22"/>
    </row>
    <row r="67" spans="1:13">
      <c r="A67" s="86"/>
      <c r="B67" s="87">
        <v>42990</v>
      </c>
      <c r="C67" s="72"/>
      <c r="E67" s="22"/>
      <c r="F67" s="22"/>
      <c r="G67" s="22"/>
      <c r="H67" s="22"/>
      <c r="I67" s="22"/>
    </row>
    <row r="68" spans="1:13">
      <c r="A68" s="86"/>
      <c r="B68" s="72"/>
    </row>
    <row r="69" spans="1:13" ht="115.5" customHeight="1">
      <c r="H69" s="177"/>
      <c r="I69" s="178" t="s">
        <v>142</v>
      </c>
      <c r="J69" s="178" t="s">
        <v>143</v>
      </c>
      <c r="K69" s="178" t="s">
        <v>144</v>
      </c>
      <c r="L69" s="178" t="s">
        <v>145</v>
      </c>
      <c r="M69" s="177"/>
    </row>
    <row r="70" spans="1:13" s="145" customFormat="1"/>
    <row r="72" spans="1:13" ht="108">
      <c r="F72" s="174" t="s">
        <v>92</v>
      </c>
    </row>
    <row r="73" spans="1:13">
      <c r="C73"/>
    </row>
    <row r="75" spans="1:13">
      <c r="A75" s="22" t="s">
        <v>56</v>
      </c>
      <c r="B75" s="22" t="s">
        <v>57</v>
      </c>
      <c r="C75" s="12" t="s">
        <v>69</v>
      </c>
      <c r="D75" s="159" t="s">
        <v>58</v>
      </c>
    </row>
    <row r="76" spans="1:13">
      <c r="A76" s="12"/>
      <c r="B76" s="22" t="s">
        <v>59</v>
      </c>
      <c r="C76" s="12"/>
      <c r="D76" s="159" t="s">
        <v>60</v>
      </c>
      <c r="G76" s="91"/>
      <c r="H76" s="91"/>
    </row>
    <row r="77" spans="1:13">
      <c r="A77" s="12"/>
      <c r="B77" s="22" t="s">
        <v>61</v>
      </c>
      <c r="C77" s="12"/>
      <c r="D77" s="159" t="s">
        <v>62</v>
      </c>
    </row>
    <row r="79" spans="1:13">
      <c r="D79" s="48" t="s">
        <v>146</v>
      </c>
      <c r="E79" s="48" t="s">
        <v>119</v>
      </c>
      <c r="F79" s="48" t="s">
        <v>148</v>
      </c>
      <c r="G79" s="48" t="s">
        <v>149</v>
      </c>
    </row>
    <row r="80" spans="1:13">
      <c r="D80" s="1" t="s">
        <v>94</v>
      </c>
      <c r="E80" s="1" t="s">
        <v>95</v>
      </c>
    </row>
    <row r="81" spans="4:5">
      <c r="D81" s="1" t="s">
        <v>118</v>
      </c>
      <c r="E81" s="1" t="s">
        <v>119</v>
      </c>
    </row>
    <row r="82" spans="4:5">
      <c r="D82" s="1" t="s">
        <v>120</v>
      </c>
      <c r="E82" s="1" t="s">
        <v>119</v>
      </c>
    </row>
    <row r="83" spans="4:5">
      <c r="D83" s="1" t="s">
        <v>51</v>
      </c>
      <c r="E83" s="1" t="s">
        <v>122</v>
      </c>
    </row>
  </sheetData>
  <phoneticPr fontId="20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B53" workbookViewId="0">
      <selection activeCell="W72" sqref="W72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45" workbookViewId="0">
      <selection activeCell="P165" sqref="P165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9" sqref="B29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93"/>
  <sheetViews>
    <sheetView zoomScaleNormal="100" workbookViewId="0">
      <pane ySplit="1" topLeftCell="A2" activePane="bottomLeft" state="frozen"/>
      <selection pane="bottomLeft" activeCell="C11" sqref="C11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" style="1" customWidth="1"/>
    <col min="15" max="15" width="10.625" style="1" customWidth="1"/>
    <col min="16" max="16" width="10" style="1" customWidth="1"/>
    <col min="17" max="24" width="9.625" style="1" bestFit="1" customWidth="1"/>
    <col min="25" max="25" width="9" style="1"/>
    <col min="26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0" customFormat="1">
      <c r="A3" s="95" t="s">
        <v>49</v>
      </c>
      <c r="B3" s="96">
        <v>25000</v>
      </c>
      <c r="C3" s="97"/>
      <c r="D3" s="96">
        <f>B3-C3-E3</f>
        <v>25000</v>
      </c>
      <c r="E3" s="97">
        <f>SUM(F3:BE3)</f>
        <v>0</v>
      </c>
      <c r="F3" s="98"/>
      <c r="G3" s="98"/>
      <c r="H3" s="98"/>
      <c r="I3" s="98"/>
      <c r="J3" s="98"/>
      <c r="K3" s="98"/>
      <c r="L3" s="98"/>
      <c r="M3" s="101"/>
      <c r="N3" s="98"/>
      <c r="O3" s="98"/>
      <c r="P3" s="98"/>
      <c r="Q3" s="98"/>
      <c r="R3" s="98"/>
      <c r="S3" s="98"/>
      <c r="T3" s="98"/>
      <c r="U3" s="98"/>
      <c r="V3" s="98"/>
      <c r="W3" s="98"/>
      <c r="X3" s="98"/>
      <c r="Y3" s="98"/>
      <c r="Z3" s="98"/>
      <c r="AA3" s="98"/>
      <c r="AB3" s="98"/>
      <c r="AC3" s="98"/>
      <c r="AD3" s="98"/>
      <c r="AE3" s="98"/>
      <c r="AF3" s="98"/>
      <c r="AG3" s="98"/>
      <c r="AH3" s="98"/>
      <c r="AI3" s="99"/>
      <c r="AJ3" s="99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9"/>
      <c r="AV3" s="99"/>
      <c r="AW3" s="99"/>
      <c r="AX3" s="99"/>
      <c r="AY3" s="99"/>
      <c r="AZ3" s="99"/>
    </row>
    <row r="4" spans="1:52">
      <c r="A4" s="13">
        <v>25</v>
      </c>
      <c r="B4" s="80"/>
      <c r="C4" s="4"/>
      <c r="D4" s="4"/>
      <c r="E4" s="4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47"/>
      <c r="AC4" s="47"/>
      <c r="AD4" s="47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0" customFormat="1">
      <c r="A5" s="95" t="s">
        <v>83</v>
      </c>
      <c r="B5" s="96">
        <v>8000</v>
      </c>
      <c r="C5" s="97"/>
      <c r="D5" s="96">
        <f>B5-C5-E5</f>
        <v>3301</v>
      </c>
      <c r="E5" s="97">
        <f>SUM(F5:BE5)</f>
        <v>4699</v>
      </c>
      <c r="F5" s="85">
        <v>200</v>
      </c>
      <c r="G5" s="98">
        <v>3562</v>
      </c>
      <c r="H5" s="98">
        <v>205</v>
      </c>
      <c r="I5" s="98">
        <v>210</v>
      </c>
      <c r="J5" s="98">
        <v>202</v>
      </c>
      <c r="K5" s="98">
        <v>198</v>
      </c>
      <c r="L5" s="98">
        <v>100</v>
      </c>
      <c r="M5" s="101">
        <v>22</v>
      </c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9"/>
      <c r="AX5" s="99"/>
      <c r="AY5" s="99"/>
      <c r="AZ5" s="99"/>
    </row>
    <row r="6" spans="1:52">
      <c r="A6" s="13">
        <v>28</v>
      </c>
      <c r="B6" s="80"/>
      <c r="C6" s="4"/>
      <c r="D6" s="4"/>
      <c r="E6" s="4"/>
      <c r="F6" s="19" t="s">
        <v>79</v>
      </c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7"/>
      <c r="AC6" s="47"/>
      <c r="AD6" s="47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00" customFormat="1">
      <c r="A7" s="95" t="s">
        <v>9</v>
      </c>
      <c r="B7" s="152">
        <v>148000</v>
      </c>
      <c r="C7" s="153"/>
      <c r="D7" s="96">
        <f>B7-C7-E7</f>
        <v>144952.79999999999</v>
      </c>
      <c r="E7" s="97">
        <f>SUM(F7:BE7)</f>
        <v>3047.2</v>
      </c>
      <c r="F7" s="98">
        <v>300</v>
      </c>
      <c r="G7" s="98">
        <v>312</v>
      </c>
      <c r="H7" s="98">
        <v>321</v>
      </c>
      <c r="I7" s="98">
        <v>301</v>
      </c>
      <c r="J7" s="98">
        <v>302</v>
      </c>
      <c r="K7" s="98">
        <v>326.2</v>
      </c>
      <c r="L7" s="98">
        <v>302.5</v>
      </c>
      <c r="M7" s="98">
        <v>310</v>
      </c>
      <c r="N7" s="98">
        <v>312.5</v>
      </c>
      <c r="O7" s="98">
        <v>260</v>
      </c>
      <c r="P7" s="98"/>
      <c r="Q7" s="98"/>
      <c r="R7" s="98"/>
      <c r="S7" s="98"/>
      <c r="T7" s="98"/>
      <c r="U7" s="98"/>
      <c r="V7" s="98"/>
      <c r="W7" s="98"/>
      <c r="X7" s="98"/>
      <c r="Y7" s="98"/>
      <c r="Z7" s="98"/>
      <c r="AA7" s="98"/>
      <c r="AB7" s="98"/>
      <c r="AC7" s="98"/>
      <c r="AD7" s="98"/>
      <c r="AE7" s="98"/>
      <c r="AF7" s="98"/>
      <c r="AG7" s="98"/>
      <c r="AH7" s="98"/>
      <c r="AI7" s="99"/>
      <c r="AJ7" s="99"/>
      <c r="AK7" s="99"/>
      <c r="AL7" s="99"/>
      <c r="AM7" s="99"/>
      <c r="AN7" s="99"/>
      <c r="AO7" s="99"/>
      <c r="AP7" s="99"/>
      <c r="AQ7" s="99"/>
      <c r="AR7" s="99"/>
      <c r="AS7" s="99"/>
      <c r="AT7" s="99"/>
      <c r="AU7" s="99"/>
      <c r="AV7" s="99"/>
      <c r="AW7" s="99"/>
      <c r="AX7" s="99"/>
      <c r="AY7" s="99"/>
      <c r="AZ7" s="99"/>
    </row>
    <row r="8" spans="1:52">
      <c r="A8" s="13">
        <v>29</v>
      </c>
      <c r="B8" s="154">
        <v>6750</v>
      </c>
      <c r="C8" s="152" t="s">
        <v>50</v>
      </c>
      <c r="D8" s="4"/>
      <c r="E8" s="4"/>
      <c r="F8" s="32"/>
      <c r="G8" s="32"/>
      <c r="H8" s="32">
        <v>3</v>
      </c>
      <c r="I8" s="32"/>
      <c r="J8" s="32"/>
      <c r="K8" s="32">
        <v>6</v>
      </c>
      <c r="L8" s="32"/>
      <c r="M8" s="32"/>
      <c r="N8" s="32">
        <v>9</v>
      </c>
      <c r="O8" s="19" t="s">
        <v>82</v>
      </c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47"/>
      <c r="AC8" s="47"/>
      <c r="AD8" s="47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0" customFormat="1">
      <c r="A9" s="135" t="s">
        <v>10</v>
      </c>
      <c r="B9" s="114">
        <v>63000</v>
      </c>
      <c r="C9" s="115"/>
      <c r="D9" s="114">
        <f>B9-C9-E9</f>
        <v>63000</v>
      </c>
      <c r="E9" s="115">
        <f>SUM(F9:BE9)</f>
        <v>0</v>
      </c>
      <c r="F9" s="136"/>
      <c r="G9" s="137"/>
      <c r="H9" s="136"/>
      <c r="I9" s="137"/>
      <c r="J9" s="137"/>
      <c r="K9" s="137"/>
      <c r="L9" s="137"/>
      <c r="M9" s="137"/>
      <c r="N9" s="137"/>
      <c r="O9" s="137"/>
      <c r="P9" s="136"/>
      <c r="Q9" s="136"/>
      <c r="R9" s="136"/>
      <c r="S9" s="136"/>
      <c r="T9" s="136"/>
      <c r="U9" s="136"/>
      <c r="V9" s="136"/>
      <c r="W9" s="136"/>
      <c r="X9" s="136"/>
      <c r="Y9" s="136"/>
      <c r="Z9" s="138"/>
      <c r="AA9" s="139"/>
      <c r="AB9" s="139"/>
      <c r="AC9" s="139"/>
      <c r="AD9" s="139"/>
      <c r="AE9" s="139"/>
      <c r="AF9" s="139"/>
      <c r="AG9" s="139"/>
      <c r="AH9" s="139"/>
      <c r="AI9" s="139"/>
      <c r="AJ9" s="139"/>
      <c r="AK9" s="139"/>
      <c r="AL9" s="139"/>
      <c r="AM9" s="139"/>
      <c r="AN9" s="139"/>
      <c r="AO9" s="139"/>
      <c r="AP9" s="139"/>
      <c r="AQ9" s="139"/>
      <c r="AR9" s="139"/>
      <c r="AS9" s="139"/>
      <c r="AT9" s="139"/>
      <c r="AU9" s="139"/>
      <c r="AV9" s="139"/>
      <c r="AW9" s="139"/>
      <c r="AX9" s="139"/>
      <c r="AY9" s="139"/>
      <c r="AZ9" s="139"/>
    </row>
    <row r="10" spans="1:52">
      <c r="A10" s="13">
        <v>28</v>
      </c>
      <c r="B10" s="13"/>
      <c r="C10" s="4"/>
      <c r="D10" s="4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7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3" customFormat="1">
      <c r="A11" s="149" t="s">
        <v>47</v>
      </c>
      <c r="B11" s="130">
        <v>21000</v>
      </c>
      <c r="C11" s="148"/>
      <c r="D11" s="131">
        <f>B11-C11-E11</f>
        <v>17890.3</v>
      </c>
      <c r="E11" s="131">
        <f>SUM(F11:BE11)</f>
        <v>3109.7</v>
      </c>
      <c r="F11" s="132">
        <v>200</v>
      </c>
      <c r="G11" s="132">
        <v>218</v>
      </c>
      <c r="H11" s="132">
        <v>232.5</v>
      </c>
      <c r="I11" s="132">
        <v>352.3</v>
      </c>
      <c r="J11" s="132">
        <v>202</v>
      </c>
      <c r="K11" s="132">
        <v>352.5</v>
      </c>
      <c r="L11" s="132">
        <v>220</v>
      </c>
      <c r="M11" s="132">
        <v>200</v>
      </c>
      <c r="N11" s="132">
        <v>215.2</v>
      </c>
      <c r="O11" s="132">
        <v>352.2</v>
      </c>
      <c r="P11" s="132">
        <v>365</v>
      </c>
      <c r="Q11" s="132">
        <v>200</v>
      </c>
      <c r="R11" s="132"/>
      <c r="S11" s="132"/>
      <c r="T11" s="132"/>
      <c r="U11" s="132"/>
      <c r="V11" s="132"/>
      <c r="W11" s="132"/>
      <c r="X11" s="132"/>
      <c r="Y11" s="132"/>
      <c r="Z11" s="141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</row>
    <row r="12" spans="1:52">
      <c r="A12" s="147" t="s">
        <v>48</v>
      </c>
      <c r="B12" s="80">
        <v>9644</v>
      </c>
      <c r="C12" s="49"/>
      <c r="D12" s="13"/>
      <c r="E12" s="38" t="s">
        <v>68</v>
      </c>
      <c r="F12" s="32"/>
      <c r="G12" s="79"/>
      <c r="H12" s="156" t="s">
        <v>54</v>
      </c>
      <c r="I12" s="163" t="s">
        <v>77</v>
      </c>
      <c r="J12" s="163"/>
      <c r="K12" s="79">
        <v>6</v>
      </c>
      <c r="L12" s="79">
        <v>7</v>
      </c>
      <c r="M12" s="32">
        <v>8</v>
      </c>
      <c r="N12" s="32">
        <v>9</v>
      </c>
      <c r="O12" s="163" t="s">
        <v>77</v>
      </c>
      <c r="P12" s="163" t="s">
        <v>77</v>
      </c>
      <c r="Q12" s="32"/>
      <c r="R12" s="32"/>
      <c r="S12" s="32"/>
      <c r="T12" s="32"/>
      <c r="U12" s="32"/>
      <c r="V12" s="32"/>
      <c r="W12" s="32"/>
      <c r="X12" s="32"/>
      <c r="Y12" s="32"/>
      <c r="Z12" s="47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05" customFormat="1">
      <c r="A13" s="102" t="s">
        <v>11</v>
      </c>
      <c r="B13" s="96">
        <v>17000</v>
      </c>
      <c r="C13" s="38"/>
      <c r="D13" s="96">
        <f>B13-C13-E13</f>
        <v>15796</v>
      </c>
      <c r="E13" s="97">
        <f>SUM(F13:BE13)</f>
        <v>1204</v>
      </c>
      <c r="F13" s="98">
        <v>532</v>
      </c>
      <c r="G13" s="103">
        <v>360</v>
      </c>
      <c r="H13" s="103">
        <v>122</v>
      </c>
      <c r="I13" s="103">
        <v>90</v>
      </c>
      <c r="J13" s="103">
        <v>100</v>
      </c>
      <c r="K13" s="103"/>
      <c r="L13" s="103"/>
      <c r="M13" s="103"/>
      <c r="N13" s="103"/>
      <c r="O13" s="103"/>
      <c r="P13" s="103"/>
      <c r="Q13" s="103"/>
      <c r="R13" s="103"/>
      <c r="S13" s="103"/>
      <c r="T13" s="103"/>
      <c r="U13" s="103"/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  <c r="AF13" s="104"/>
      <c r="AG13" s="104"/>
      <c r="AH13" s="104"/>
      <c r="AI13" s="104"/>
      <c r="AJ13" s="104"/>
      <c r="AK13" s="104"/>
      <c r="AL13" s="104"/>
      <c r="AM13" s="104"/>
      <c r="AN13" s="104"/>
      <c r="AO13" s="104"/>
      <c r="AP13" s="104"/>
      <c r="AQ13" s="104"/>
      <c r="AR13" s="104"/>
      <c r="AS13" s="104"/>
      <c r="AT13" s="104"/>
      <c r="AU13" s="104"/>
      <c r="AV13" s="104"/>
      <c r="AW13" s="104"/>
      <c r="AX13" s="104"/>
      <c r="AY13" s="104"/>
      <c r="AZ13" s="104"/>
    </row>
    <row r="14" spans="1:52" s="63" customFormat="1">
      <c r="A14" s="13">
        <v>30</v>
      </c>
      <c r="B14" s="80"/>
      <c r="C14" s="60"/>
      <c r="D14" s="61"/>
      <c r="E14" s="61"/>
      <c r="F14" s="32"/>
      <c r="G14" s="32"/>
      <c r="H14" s="61"/>
      <c r="I14" s="32"/>
      <c r="J14" s="32"/>
      <c r="K14" s="61"/>
      <c r="L14" s="61"/>
      <c r="M14" s="61"/>
      <c r="N14" s="61"/>
      <c r="O14" s="61"/>
      <c r="P14" s="61"/>
      <c r="Q14" s="61"/>
      <c r="R14" s="61"/>
      <c r="S14" s="61"/>
      <c r="T14" s="61"/>
      <c r="U14" s="61"/>
      <c r="V14" s="61"/>
      <c r="W14" s="61"/>
      <c r="X14" s="61"/>
      <c r="Y14" s="61"/>
      <c r="Z14" s="61"/>
      <c r="AA14" s="61"/>
      <c r="AB14" s="61"/>
      <c r="AC14" s="62"/>
      <c r="AD14" s="62"/>
      <c r="AE14" s="62"/>
      <c r="AF14" s="62"/>
      <c r="AG14" s="62"/>
      <c r="AH14" s="62"/>
      <c r="AI14" s="62"/>
      <c r="AJ14" s="62"/>
      <c r="AK14" s="62"/>
      <c r="AL14" s="62"/>
      <c r="AM14" s="62"/>
      <c r="AN14" s="62"/>
      <c r="AO14" s="62"/>
      <c r="AP14" s="62"/>
      <c r="AQ14" s="62"/>
      <c r="AR14" s="62"/>
      <c r="AS14" s="62"/>
      <c r="AT14" s="62"/>
      <c r="AU14" s="62"/>
      <c r="AV14" s="62"/>
      <c r="AW14" s="62"/>
      <c r="AX14" s="62"/>
      <c r="AY14" s="62"/>
      <c r="AZ14" s="62"/>
    </row>
    <row r="15" spans="1:52" s="70" customFormat="1">
      <c r="A15" s="65" t="s">
        <v>21</v>
      </c>
      <c r="B15" s="66">
        <v>0</v>
      </c>
      <c r="C15" s="66"/>
      <c r="D15" s="66">
        <f>B15-C15-E15</f>
        <v>0</v>
      </c>
      <c r="E15" s="67">
        <f>SUM(F15:BE15)</f>
        <v>0</v>
      </c>
      <c r="F15" s="68"/>
      <c r="G15" s="68"/>
      <c r="H15" s="68"/>
      <c r="I15" s="68"/>
      <c r="J15" s="68"/>
      <c r="K15" s="68"/>
      <c r="L15" s="68"/>
      <c r="M15" s="68"/>
      <c r="N15" s="68"/>
      <c r="O15" s="68"/>
      <c r="P15" s="68"/>
      <c r="Q15" s="68"/>
      <c r="R15" s="68"/>
      <c r="S15" s="68"/>
      <c r="T15" s="68"/>
      <c r="U15" s="68"/>
      <c r="V15" s="68"/>
      <c r="W15" s="68"/>
      <c r="X15" s="68"/>
      <c r="Y15" s="68"/>
      <c r="Z15" s="69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</row>
    <row r="16" spans="1:52" s="8" customFormat="1">
      <c r="A16" s="16" t="s">
        <v>37</v>
      </c>
      <c r="B16" s="10">
        <f>SUM(B3,B5,B7,B9,B11,B13,B15)</f>
        <v>282000</v>
      </c>
      <c r="C16" s="64">
        <f>SUM(C3,C5,C7,C9,C11,C13,C15)</f>
        <v>0</v>
      </c>
      <c r="D16" s="6">
        <f>SUM(D3,D5,D7,D9,D11,D13,D15)</f>
        <v>269940.09999999998</v>
      </c>
      <c r="E16" s="6">
        <f>SUM(E3,E5,E7,E9,E11,E13,E15)</f>
        <v>12059.9</v>
      </c>
      <c r="F16" s="6">
        <v>1</v>
      </c>
      <c r="G16" s="93" t="s">
        <v>63</v>
      </c>
      <c r="H16" s="93" t="s">
        <v>64</v>
      </c>
      <c r="I16" s="93" t="s">
        <v>65</v>
      </c>
      <c r="J16" s="93" t="s">
        <v>66</v>
      </c>
      <c r="K16" s="93" t="s">
        <v>67</v>
      </c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6"/>
      <c r="W16" s="6"/>
      <c r="X16" s="6"/>
      <c r="Y16" s="6"/>
      <c r="Z16" s="9"/>
      <c r="AA16" s="9"/>
      <c r="AB16" s="9"/>
      <c r="AC16" s="9"/>
      <c r="AD16" s="9"/>
      <c r="AE16" s="9"/>
      <c r="AF16" s="9"/>
      <c r="AG16" s="9"/>
      <c r="AH16" s="9"/>
      <c r="AI16" s="9"/>
      <c r="AJ16" s="9"/>
      <c r="AK16" s="9"/>
      <c r="AL16" s="9"/>
      <c r="AM16" s="9"/>
      <c r="AN16" s="9"/>
      <c r="AO16" s="9"/>
      <c r="AP16" s="9"/>
      <c r="AQ16" s="9"/>
      <c r="AR16" s="9"/>
      <c r="AS16" s="9"/>
      <c r="AT16" s="9"/>
      <c r="AU16" s="9"/>
      <c r="AV16" s="9"/>
      <c r="AW16" s="9"/>
      <c r="AX16" s="9"/>
      <c r="AY16" s="9"/>
      <c r="AZ16" s="9"/>
    </row>
    <row r="17" spans="1:52" s="57" customFormat="1">
      <c r="A17" s="51" t="s">
        <v>17</v>
      </c>
      <c r="B17" s="52">
        <v>30000</v>
      </c>
      <c r="C17" s="53"/>
      <c r="D17" s="53">
        <f>B17-C17-E17</f>
        <v>30000</v>
      </c>
      <c r="E17" s="53">
        <f>SUM(F17:BE17)</f>
        <v>0</v>
      </c>
      <c r="F17" s="54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54"/>
      <c r="R17" s="54"/>
      <c r="S17" s="54"/>
      <c r="T17" s="54"/>
      <c r="U17" s="54"/>
      <c r="V17" s="55"/>
      <c r="W17" s="55"/>
      <c r="X17" s="54"/>
      <c r="Y17" s="54"/>
      <c r="Z17" s="56"/>
      <c r="AA17" s="56"/>
      <c r="AB17" s="56"/>
      <c r="AC17" s="56"/>
      <c r="AD17" s="56"/>
      <c r="AE17" s="56"/>
      <c r="AF17" s="56"/>
      <c r="AG17" s="56"/>
      <c r="AH17" s="56"/>
      <c r="AI17" s="56"/>
      <c r="AJ17" s="56"/>
      <c r="AK17" s="56"/>
      <c r="AL17" s="56"/>
      <c r="AM17" s="56"/>
      <c r="AN17" s="56"/>
      <c r="AO17" s="56"/>
      <c r="AP17" s="56"/>
      <c r="AQ17" s="56"/>
      <c r="AR17" s="56"/>
      <c r="AS17" s="56"/>
      <c r="AT17" s="56"/>
      <c r="AU17" s="56"/>
      <c r="AV17" s="56"/>
      <c r="AW17" s="56"/>
      <c r="AX17" s="56"/>
      <c r="AY17" s="56"/>
      <c r="AZ17" s="56"/>
    </row>
    <row r="18" spans="1:52" s="57" customFormat="1">
      <c r="A18" s="51" t="s">
        <v>18</v>
      </c>
      <c r="B18" s="52">
        <v>14</v>
      </c>
      <c r="C18" s="58"/>
      <c r="D18" s="58"/>
      <c r="E18" s="58"/>
      <c r="F18" s="52"/>
      <c r="G18" s="79"/>
      <c r="H18" s="79"/>
      <c r="I18" s="79"/>
      <c r="J18" s="79"/>
      <c r="K18" s="82"/>
      <c r="L18" s="83"/>
      <c r="M18" s="79"/>
      <c r="N18" s="78"/>
      <c r="O18" s="79"/>
      <c r="P18" s="79"/>
      <c r="Q18" s="52"/>
      <c r="R18" s="54"/>
      <c r="S18" s="54"/>
      <c r="T18" s="54"/>
      <c r="U18" s="54"/>
      <c r="V18" s="54"/>
      <c r="W18" s="54"/>
      <c r="X18" s="54"/>
      <c r="Y18" s="54"/>
      <c r="Z18" s="56"/>
      <c r="AA18" s="56"/>
      <c r="AB18" s="56"/>
      <c r="AC18" s="56"/>
      <c r="AD18" s="56"/>
      <c r="AE18" s="56"/>
      <c r="AF18" s="56"/>
      <c r="AG18" s="56"/>
      <c r="AH18" s="56"/>
      <c r="AI18" s="56"/>
      <c r="AJ18" s="56"/>
      <c r="AK18" s="56"/>
      <c r="AL18" s="56"/>
      <c r="AM18" s="56"/>
      <c r="AN18" s="56"/>
      <c r="AO18" s="56"/>
      <c r="AP18" s="56"/>
      <c r="AQ18" s="56"/>
      <c r="AR18" s="56"/>
      <c r="AS18" s="56"/>
      <c r="AT18" s="56"/>
      <c r="AU18" s="56"/>
      <c r="AV18" s="56"/>
      <c r="AW18" s="56"/>
      <c r="AX18" s="56"/>
      <c r="AY18" s="56"/>
      <c r="AZ18" s="56"/>
    </row>
    <row r="19" spans="1:52" s="105" customFormat="1">
      <c r="A19" s="102" t="s">
        <v>40</v>
      </c>
      <c r="B19" s="96">
        <v>27000</v>
      </c>
      <c r="C19" s="161">
        <f>SUM(D20,E20)</f>
        <v>11358.81</v>
      </c>
      <c r="D19" s="106">
        <f>B19-C19-E19</f>
        <v>1269.4899999999998</v>
      </c>
      <c r="E19" s="96">
        <f>SUM(F19:BE19)</f>
        <v>14371.7</v>
      </c>
      <c r="F19" s="103">
        <v>4000</v>
      </c>
      <c r="G19" s="103">
        <v>3896</v>
      </c>
      <c r="H19" s="103">
        <v>536</v>
      </c>
      <c r="I19" s="103">
        <v>3268</v>
      </c>
      <c r="J19" s="103">
        <v>256.7</v>
      </c>
      <c r="K19" s="103">
        <v>122</v>
      </c>
      <c r="L19" s="103">
        <v>1895</v>
      </c>
      <c r="M19" s="103">
        <v>320</v>
      </c>
      <c r="N19" s="103">
        <v>78</v>
      </c>
      <c r="O19" s="103"/>
      <c r="P19" s="98"/>
      <c r="Q19" s="103"/>
      <c r="R19" s="103"/>
      <c r="S19" s="103"/>
      <c r="T19" s="96"/>
      <c r="U19" s="96"/>
      <c r="V19" s="96"/>
      <c r="W19" s="96"/>
      <c r="X19" s="96"/>
      <c r="Y19" s="96"/>
      <c r="Z19" s="104"/>
      <c r="AA19" s="104"/>
      <c r="AB19" s="104"/>
      <c r="AC19" s="104"/>
      <c r="AD19" s="104"/>
      <c r="AE19" s="104"/>
      <c r="AF19" s="104"/>
      <c r="AG19" s="104"/>
      <c r="AH19" s="104"/>
      <c r="AI19" s="104"/>
      <c r="AJ19" s="104"/>
      <c r="AK19" s="104"/>
      <c r="AL19" s="104"/>
      <c r="AM19" s="104"/>
      <c r="AN19" s="104"/>
      <c r="AO19" s="104"/>
      <c r="AP19" s="104"/>
      <c r="AQ19" s="104"/>
      <c r="AR19" s="104"/>
      <c r="AS19" s="104"/>
      <c r="AT19" s="104"/>
      <c r="AU19" s="104"/>
      <c r="AV19" s="104"/>
      <c r="AW19" s="104"/>
      <c r="AX19" s="104"/>
      <c r="AY19" s="104"/>
      <c r="AZ19" s="104"/>
    </row>
    <row r="20" spans="1:52">
      <c r="A20" s="19" t="s">
        <v>31</v>
      </c>
      <c r="B20" s="30">
        <v>10.16</v>
      </c>
      <c r="C20" s="162" t="s">
        <v>76</v>
      </c>
      <c r="D20" s="85">
        <v>53.21</v>
      </c>
      <c r="E20" s="85">
        <v>11305.6</v>
      </c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12" customFormat="1">
      <c r="A21" s="107" t="s">
        <v>7</v>
      </c>
      <c r="B21" s="108">
        <v>31000</v>
      </c>
      <c r="C21" s="143">
        <v>3160.1</v>
      </c>
      <c r="D21" s="109">
        <f>B21-C21-E21</f>
        <v>24950.9</v>
      </c>
      <c r="E21" s="108">
        <f>SUM(F21:BE21)</f>
        <v>2889</v>
      </c>
      <c r="F21" s="110">
        <v>1000</v>
      </c>
      <c r="G21" s="110">
        <v>18</v>
      </c>
      <c r="H21" s="110">
        <v>16</v>
      </c>
      <c r="I21" s="110">
        <v>800</v>
      </c>
      <c r="J21" s="110">
        <v>520</v>
      </c>
      <c r="K21" s="110">
        <v>135</v>
      </c>
      <c r="L21" s="110">
        <v>200</v>
      </c>
      <c r="M21" s="110">
        <v>200</v>
      </c>
      <c r="N21" s="110"/>
      <c r="O21" s="110"/>
      <c r="P21" s="110"/>
      <c r="Q21" s="110"/>
      <c r="R21" s="110"/>
      <c r="S21" s="110"/>
      <c r="T21" s="110"/>
      <c r="U21" s="110"/>
      <c r="V21" s="108"/>
      <c r="W21" s="108"/>
      <c r="X21" s="108"/>
      <c r="Y21" s="108"/>
      <c r="Z21" s="111"/>
      <c r="AA21" s="111"/>
      <c r="AB21" s="111"/>
      <c r="AC21" s="111"/>
      <c r="AD21" s="111"/>
      <c r="AE21" s="111"/>
      <c r="AF21" s="111"/>
      <c r="AG21" s="111"/>
      <c r="AH21" s="111"/>
      <c r="AI21" s="111"/>
      <c r="AJ21" s="111"/>
      <c r="AK21" s="111"/>
      <c r="AL21" s="111"/>
      <c r="AM21" s="111"/>
      <c r="AN21" s="111"/>
      <c r="AO21" s="111"/>
      <c r="AP21" s="111"/>
      <c r="AQ21" s="111"/>
      <c r="AR21" s="111"/>
      <c r="AS21" s="111"/>
      <c r="AT21" s="111"/>
      <c r="AU21" s="111"/>
      <c r="AV21" s="111"/>
      <c r="AW21" s="111"/>
      <c r="AX21" s="111"/>
      <c r="AY21" s="111"/>
      <c r="AZ21" s="111"/>
    </row>
    <row r="22" spans="1:52">
      <c r="A22" s="19"/>
      <c r="B22" s="13">
        <v>10.130000000000001</v>
      </c>
      <c r="C22" s="18"/>
      <c r="D22" s="4"/>
      <c r="E22" s="38" t="s">
        <v>52</v>
      </c>
      <c r="F22" s="32" t="s">
        <v>75</v>
      </c>
      <c r="G22" s="32" t="s">
        <v>72</v>
      </c>
      <c r="H22" s="32" t="s">
        <v>73</v>
      </c>
      <c r="I22" s="32" t="s">
        <v>74</v>
      </c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0" customFormat="1">
      <c r="A23" s="95" t="s">
        <v>41</v>
      </c>
      <c r="B23" s="96">
        <v>70000</v>
      </c>
      <c r="C23" s="97">
        <v>0</v>
      </c>
      <c r="D23" s="97">
        <f>B23-C23-E23</f>
        <v>65679</v>
      </c>
      <c r="E23" s="97">
        <f>SUM(F23:BE23)</f>
        <v>4321</v>
      </c>
      <c r="F23" s="98">
        <v>2121</v>
      </c>
      <c r="G23" s="101">
        <v>2200</v>
      </c>
      <c r="H23" s="101"/>
      <c r="I23" s="101"/>
      <c r="J23" s="101"/>
      <c r="K23" s="101"/>
      <c r="L23" s="101"/>
      <c r="M23" s="101"/>
      <c r="N23" s="101"/>
      <c r="O23" s="101"/>
      <c r="P23" s="101"/>
      <c r="Q23" s="101"/>
      <c r="R23" s="97"/>
      <c r="S23" s="97"/>
      <c r="T23" s="97"/>
      <c r="U23" s="97"/>
      <c r="V23" s="97"/>
      <c r="W23" s="97"/>
      <c r="X23" s="97"/>
      <c r="Y23" s="97"/>
      <c r="Z23" s="99"/>
      <c r="AA23" s="99"/>
      <c r="AB23" s="99"/>
      <c r="AC23" s="99"/>
      <c r="AD23" s="99"/>
      <c r="AE23" s="99"/>
      <c r="AF23" s="99"/>
      <c r="AG23" s="99"/>
      <c r="AH23" s="99"/>
      <c r="AI23" s="99"/>
      <c r="AJ23" s="99"/>
      <c r="AK23" s="99"/>
      <c r="AL23" s="99"/>
      <c r="AM23" s="99"/>
      <c r="AN23" s="99"/>
      <c r="AO23" s="99"/>
      <c r="AP23" s="99"/>
      <c r="AQ23" s="99"/>
      <c r="AR23" s="99"/>
      <c r="AS23" s="99"/>
      <c r="AT23" s="99"/>
      <c r="AU23" s="99"/>
      <c r="AV23" s="99"/>
      <c r="AW23" s="99"/>
      <c r="AX23" s="99"/>
      <c r="AY23" s="99"/>
      <c r="AZ23" s="99"/>
    </row>
    <row r="24" spans="1:52" s="2" customFormat="1">
      <c r="A24" s="85"/>
      <c r="B24" s="30">
        <v>11.13</v>
      </c>
      <c r="C24" s="49"/>
      <c r="D24" s="3"/>
      <c r="E24" s="3"/>
      <c r="F24" s="32"/>
      <c r="G24" s="32"/>
      <c r="H24" s="31"/>
      <c r="I24" s="31"/>
      <c r="J24" s="31"/>
      <c r="K24" s="45"/>
      <c r="L24" s="45"/>
      <c r="M24" s="31"/>
      <c r="N24" s="31"/>
      <c r="O24" s="31"/>
      <c r="P24" s="31"/>
      <c r="Q24" s="3"/>
      <c r="R24" s="3"/>
      <c r="S24" s="3"/>
      <c r="T24" s="3"/>
      <c r="U24" s="3"/>
      <c r="V24" s="3"/>
      <c r="W24" s="3"/>
      <c r="X24" s="3"/>
      <c r="Y24" s="3"/>
      <c r="Z24" s="46"/>
      <c r="AA24" s="46"/>
      <c r="AB24" s="46"/>
      <c r="AC24" s="4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  <c r="AQ24" s="46"/>
      <c r="AR24" s="46"/>
      <c r="AS24" s="46"/>
      <c r="AT24" s="46"/>
      <c r="AU24" s="46"/>
      <c r="AV24" s="46"/>
      <c r="AW24" s="46"/>
      <c r="AX24" s="46"/>
      <c r="AY24" s="46"/>
      <c r="AZ24" s="46"/>
    </row>
    <row r="25" spans="1:52" s="123" customFormat="1">
      <c r="A25" s="119" t="s">
        <v>8</v>
      </c>
      <c r="B25" s="120">
        <v>13000</v>
      </c>
      <c r="C25" s="121">
        <v>25</v>
      </c>
      <c r="D25" s="120">
        <f>B25-C25-E25</f>
        <v>12716</v>
      </c>
      <c r="E25" s="121">
        <f>SUM(F25:BE25)</f>
        <v>259</v>
      </c>
      <c r="F25" s="122">
        <v>25</v>
      </c>
      <c r="G25" s="122">
        <v>32</v>
      </c>
      <c r="H25" s="122">
        <v>100</v>
      </c>
      <c r="I25" s="122">
        <v>102</v>
      </c>
      <c r="J25" s="122"/>
      <c r="K25" s="122"/>
      <c r="L25" s="122"/>
      <c r="M25" s="122"/>
      <c r="N25" s="122"/>
      <c r="O25" s="122"/>
      <c r="P25" s="122"/>
      <c r="Q25" s="122"/>
      <c r="R25" s="122"/>
      <c r="S25" s="122"/>
      <c r="T25" s="120"/>
      <c r="U25" s="120"/>
      <c r="V25" s="120"/>
      <c r="W25" s="120"/>
      <c r="X25" s="120"/>
      <c r="Y25" s="120"/>
      <c r="Z25" s="25"/>
      <c r="AA25" s="25"/>
      <c r="AB25" s="25"/>
      <c r="AC25" s="25"/>
      <c r="AD25" s="25"/>
      <c r="AE25" s="25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25"/>
    </row>
    <row r="26" spans="1:52">
      <c r="A26" s="5"/>
      <c r="B26" s="30">
        <v>11.13</v>
      </c>
      <c r="C26" s="4"/>
      <c r="D26" s="4"/>
      <c r="E26" s="4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3" customFormat="1">
      <c r="A27" s="119" t="s">
        <v>80</v>
      </c>
      <c r="B27" s="120">
        <v>20000</v>
      </c>
      <c r="C27" s="121"/>
      <c r="D27" s="120">
        <f>B27-C27-E27</f>
        <v>18956</v>
      </c>
      <c r="E27" s="121">
        <f>SUM(F27:BE27)</f>
        <v>1044</v>
      </c>
      <c r="F27" s="122">
        <v>288</v>
      </c>
      <c r="G27" s="122">
        <v>268</v>
      </c>
      <c r="H27" s="122">
        <v>388</v>
      </c>
      <c r="I27" s="122">
        <v>100</v>
      </c>
      <c r="J27" s="122"/>
      <c r="K27" s="122"/>
      <c r="L27" s="122"/>
      <c r="M27" s="122"/>
      <c r="N27" s="122"/>
      <c r="O27" s="122"/>
      <c r="P27" s="122"/>
      <c r="Q27" s="122"/>
      <c r="R27" s="122"/>
      <c r="S27" s="122"/>
      <c r="T27" s="120"/>
      <c r="U27" s="120"/>
      <c r="V27" s="120"/>
      <c r="W27" s="120"/>
      <c r="X27" s="120"/>
      <c r="Y27" s="120"/>
      <c r="Z27" s="25"/>
      <c r="AA27" s="25"/>
      <c r="AB27" s="25"/>
      <c r="AC27" s="25"/>
      <c r="AD27" s="25"/>
      <c r="AE27" s="25"/>
      <c r="AF27" s="25"/>
      <c r="AG27" s="25"/>
      <c r="AH27" s="25"/>
      <c r="AI27" s="25"/>
      <c r="AJ27" s="25"/>
      <c r="AK27" s="25"/>
      <c r="AL27" s="25"/>
      <c r="AM27" s="25"/>
      <c r="AN27" s="25"/>
      <c r="AO27" s="25"/>
      <c r="AP27" s="25"/>
      <c r="AQ27" s="25"/>
      <c r="AR27" s="25"/>
      <c r="AS27" s="25"/>
      <c r="AT27" s="25"/>
      <c r="AU27" s="25"/>
      <c r="AV27" s="25"/>
      <c r="AW27" s="25"/>
      <c r="AX27" s="25"/>
      <c r="AY27" s="25"/>
      <c r="AZ27" s="25"/>
    </row>
    <row r="28" spans="1:52">
      <c r="A28" s="5" t="s">
        <v>81</v>
      </c>
      <c r="B28" s="30">
        <v>11.13</v>
      </c>
      <c r="C28" s="4"/>
      <c r="D28" s="4"/>
      <c r="E28" s="4"/>
      <c r="F28" s="32" t="s">
        <v>84</v>
      </c>
      <c r="G28" s="32"/>
      <c r="H28" s="32"/>
      <c r="I28" s="32" t="s">
        <v>85</v>
      </c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9" customFormat="1">
      <c r="A29" s="124" t="s">
        <v>5</v>
      </c>
      <c r="B29" s="125">
        <v>43000</v>
      </c>
      <c r="C29" s="126">
        <v>2299.1</v>
      </c>
      <c r="D29" s="125">
        <f>B29-C29-E29</f>
        <v>38464.400000000001</v>
      </c>
      <c r="E29" s="125">
        <f>SUM(F29:BE29)</f>
        <v>2236.5</v>
      </c>
      <c r="F29" s="127">
        <v>1000</v>
      </c>
      <c r="G29" s="127">
        <v>386.5</v>
      </c>
      <c r="H29" s="127">
        <v>800</v>
      </c>
      <c r="I29" s="127">
        <v>50</v>
      </c>
      <c r="J29" s="127"/>
      <c r="K29" s="127"/>
      <c r="L29" s="127"/>
      <c r="M29" s="127"/>
      <c r="N29" s="127"/>
      <c r="O29" s="127"/>
      <c r="P29" s="127"/>
      <c r="Q29" s="127"/>
      <c r="R29" s="127"/>
      <c r="S29" s="127"/>
      <c r="T29" s="127"/>
      <c r="U29" s="125"/>
      <c r="V29" s="125"/>
      <c r="W29" s="125"/>
      <c r="X29" s="125"/>
      <c r="Y29" s="125"/>
      <c r="Z29" s="128"/>
      <c r="AA29" s="128"/>
      <c r="AB29" s="128"/>
      <c r="AC29" s="128"/>
      <c r="AD29" s="128"/>
      <c r="AE29" s="128"/>
      <c r="AF29" s="128"/>
      <c r="AG29" s="128"/>
      <c r="AH29" s="128"/>
      <c r="AI29" s="128"/>
      <c r="AJ29" s="128"/>
      <c r="AK29" s="128"/>
      <c r="AL29" s="128"/>
      <c r="AM29" s="128"/>
      <c r="AN29" s="128"/>
      <c r="AO29" s="128"/>
      <c r="AP29" s="128"/>
      <c r="AQ29" s="128"/>
      <c r="AR29" s="128"/>
      <c r="AS29" s="128"/>
      <c r="AT29" s="128"/>
      <c r="AU29" s="128"/>
      <c r="AV29" s="128"/>
      <c r="AW29" s="128"/>
      <c r="AX29" s="128"/>
      <c r="AY29" s="128"/>
      <c r="AZ29" s="128"/>
    </row>
    <row r="30" spans="1:52">
      <c r="A30" s="5"/>
      <c r="B30" s="13">
        <v>11.14</v>
      </c>
      <c r="C30" s="71"/>
      <c r="D30" s="4"/>
      <c r="E30" s="38" t="s">
        <v>53</v>
      </c>
      <c r="F30" s="32"/>
      <c r="G30" s="32"/>
      <c r="H30" s="32"/>
      <c r="I30" s="32"/>
      <c r="J30" s="32"/>
      <c r="K30" s="32"/>
      <c r="L30" s="34"/>
      <c r="M30" s="34"/>
      <c r="N30" s="32"/>
      <c r="O30" s="34"/>
      <c r="P30" s="32"/>
      <c r="Q30" s="34"/>
      <c r="R30" s="34"/>
      <c r="S30" s="32"/>
      <c r="T30" s="32"/>
      <c r="U30" s="32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18" customFormat="1">
      <c r="A31" s="113" t="s">
        <v>22</v>
      </c>
      <c r="B31" s="134">
        <f>SUM(A37,-B15)</f>
        <v>20000</v>
      </c>
      <c r="C31" s="115">
        <v>2000</v>
      </c>
      <c r="D31" s="114">
        <f>B31-C31-E31</f>
        <v>17233.8</v>
      </c>
      <c r="E31" s="114">
        <f>SUM(F31:BE31)</f>
        <v>766.2</v>
      </c>
      <c r="F31" s="116">
        <v>100</v>
      </c>
      <c r="G31" s="116">
        <v>102</v>
      </c>
      <c r="H31" s="116">
        <v>122</v>
      </c>
      <c r="I31" s="116">
        <v>110</v>
      </c>
      <c r="J31" s="116">
        <v>126.2</v>
      </c>
      <c r="K31" s="116">
        <v>106</v>
      </c>
      <c r="L31" s="116">
        <v>100</v>
      </c>
      <c r="M31" s="116"/>
      <c r="N31" s="116"/>
      <c r="O31" s="116"/>
      <c r="P31" s="116"/>
      <c r="Q31" s="116"/>
      <c r="R31" s="116"/>
      <c r="S31" s="116"/>
      <c r="T31" s="116"/>
      <c r="U31" s="114"/>
      <c r="V31" s="114"/>
      <c r="W31" s="114"/>
      <c r="X31" s="114"/>
      <c r="Y31" s="114"/>
      <c r="Z31" s="117"/>
      <c r="AA31" s="117"/>
      <c r="AB31" s="117"/>
      <c r="AC31" s="117"/>
      <c r="AD31" s="117"/>
      <c r="AE31" s="117"/>
      <c r="AF31" s="117"/>
      <c r="AG31" s="117"/>
      <c r="AH31" s="117"/>
      <c r="AI31" s="117"/>
      <c r="AJ31" s="117"/>
      <c r="AK31" s="117"/>
      <c r="AL31" s="117"/>
      <c r="AM31" s="117"/>
      <c r="AN31" s="117"/>
      <c r="AO31" s="117"/>
      <c r="AP31" s="117"/>
      <c r="AQ31" s="117"/>
      <c r="AR31" s="117"/>
      <c r="AS31" s="117"/>
      <c r="AT31" s="117"/>
      <c r="AU31" s="117"/>
      <c r="AV31" s="117"/>
      <c r="AW31" s="117"/>
      <c r="AX31" s="117"/>
      <c r="AY31" s="117"/>
      <c r="AZ31" s="117"/>
    </row>
    <row r="32" spans="1:52">
      <c r="A32" s="37" t="s">
        <v>36</v>
      </c>
      <c r="B32" s="13">
        <v>10.15</v>
      </c>
      <c r="C32" s="30"/>
      <c r="D32" s="109"/>
      <c r="E32" s="38" t="s">
        <v>23</v>
      </c>
      <c r="F32" s="32">
        <v>1</v>
      </c>
      <c r="G32" s="32">
        <v>2</v>
      </c>
      <c r="H32" s="32">
        <v>3</v>
      </c>
      <c r="I32" s="32">
        <v>4</v>
      </c>
      <c r="J32" s="32">
        <v>5</v>
      </c>
      <c r="K32" s="32">
        <v>6</v>
      </c>
      <c r="L32" s="32"/>
      <c r="M32" s="4"/>
      <c r="N32" s="32"/>
      <c r="O32" s="32"/>
      <c r="P32" s="32"/>
      <c r="Q32" s="32"/>
      <c r="R32" s="34"/>
      <c r="S32" s="32"/>
      <c r="T32" s="32"/>
      <c r="U32" s="32"/>
      <c r="V32" s="4"/>
      <c r="W32" s="4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05" customFormat="1">
      <c r="A33" s="102" t="s">
        <v>6</v>
      </c>
      <c r="B33" s="96">
        <v>12000</v>
      </c>
      <c r="C33" s="97">
        <f>SUM(F36,G36)</f>
        <v>0</v>
      </c>
      <c r="D33" s="96">
        <f>B33-C33-E33</f>
        <v>10995</v>
      </c>
      <c r="E33" s="96">
        <f>SUM(F33:BE33)</f>
        <v>1005</v>
      </c>
      <c r="F33" s="103">
        <v>1000</v>
      </c>
      <c r="G33" s="103">
        <v>5</v>
      </c>
      <c r="H33" s="103"/>
      <c r="I33" s="103"/>
      <c r="J33" s="103"/>
      <c r="K33" s="103"/>
      <c r="L33" s="103"/>
      <c r="M33" s="103"/>
      <c r="N33" s="103"/>
      <c r="O33" s="103"/>
      <c r="P33" s="103"/>
      <c r="Q33" s="103"/>
      <c r="R33" s="103"/>
      <c r="S33" s="103"/>
      <c r="T33" s="96"/>
      <c r="U33" s="96"/>
      <c r="V33" s="96"/>
      <c r="W33" s="96"/>
      <c r="X33" s="96"/>
      <c r="Y33" s="96"/>
      <c r="Z33" s="104"/>
      <c r="AA33" s="104"/>
      <c r="AB33" s="104"/>
      <c r="AC33" s="104"/>
      <c r="AD33" s="104"/>
      <c r="AE33" s="104"/>
      <c r="AF33" s="104"/>
      <c r="AG33" s="104"/>
      <c r="AH33" s="104"/>
      <c r="AI33" s="104"/>
      <c r="AJ33" s="104"/>
      <c r="AK33" s="104"/>
      <c r="AL33" s="104"/>
      <c r="AM33" s="104"/>
      <c r="AN33" s="104"/>
      <c r="AO33" s="104"/>
      <c r="AP33" s="104"/>
      <c r="AQ33" s="104"/>
      <c r="AR33" s="104"/>
      <c r="AS33" s="104"/>
      <c r="AT33" s="104"/>
      <c r="AU33" s="104"/>
      <c r="AV33" s="104"/>
      <c r="AW33" s="104"/>
      <c r="AX33" s="104"/>
      <c r="AY33" s="104"/>
      <c r="AZ33" s="104"/>
    </row>
    <row r="34" spans="1:52">
      <c r="A34" s="85" t="s">
        <v>30</v>
      </c>
      <c r="B34" s="19">
        <v>11.14</v>
      </c>
      <c r="C34" s="18" t="s">
        <v>31</v>
      </c>
      <c r="D34" s="7"/>
      <c r="E34" s="38" t="s">
        <v>35</v>
      </c>
      <c r="F34" s="32" t="s">
        <v>35</v>
      </c>
      <c r="G34" s="32"/>
      <c r="H34" s="13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4"/>
      <c r="U34" s="4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8" customFormat="1">
      <c r="A35" s="16" t="s">
        <v>12</v>
      </c>
      <c r="B35" s="11">
        <f>SUM(B19,B21,B23,B25,B27,B29,B31,B33)</f>
        <v>236000</v>
      </c>
      <c r="C35" s="17">
        <f>SUM(C19,C21,C23,C25,C27,C29,C31,C33)</f>
        <v>18843.009999999998</v>
      </c>
      <c r="D35" s="9">
        <f>SUM(D19,D21,D23,D25,D27,D29,D31,D33)</f>
        <v>190264.59</v>
      </c>
      <c r="E35" s="9">
        <f>SUM(E19,E21,E23,E25,E27,E29,E31,E33)</f>
        <v>26892.400000000001</v>
      </c>
      <c r="F35" s="40"/>
      <c r="G35" s="40"/>
      <c r="H35" s="40"/>
      <c r="I35" s="40"/>
      <c r="J35" s="40"/>
      <c r="K35" s="40"/>
      <c r="L35" s="40"/>
      <c r="M35" s="40"/>
      <c r="N35" s="33"/>
      <c r="O35" s="33"/>
      <c r="P35" s="33"/>
      <c r="Q35" s="33"/>
      <c r="R35" s="33"/>
      <c r="S35" s="33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  <c r="AF35" s="9"/>
      <c r="AG35" s="9"/>
      <c r="AH35" s="9"/>
      <c r="AI35" s="9"/>
      <c r="AJ35" s="9"/>
      <c r="AK35" s="9"/>
      <c r="AL35" s="9"/>
      <c r="AM35" s="9"/>
      <c r="AN35" s="9"/>
      <c r="AO35" s="9"/>
      <c r="AP35" s="9"/>
      <c r="AQ35" s="9"/>
      <c r="AR35" s="9"/>
      <c r="AS35" s="9"/>
      <c r="AT35" s="9"/>
      <c r="AU35" s="9"/>
      <c r="AV35" s="9"/>
      <c r="AW35" s="9"/>
      <c r="AX35" s="9"/>
      <c r="AY35" s="9"/>
      <c r="AZ35" s="9"/>
    </row>
    <row r="36" spans="1:52" s="2" customFormat="1">
      <c r="A36" s="42"/>
      <c r="B36" s="94"/>
      <c r="D36" s="43"/>
      <c r="E36" s="43"/>
      <c r="F36" s="85">
        <v>0</v>
      </c>
      <c r="G36" s="85">
        <v>0</v>
      </c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</row>
    <row r="37" spans="1:52">
      <c r="A37" s="89">
        <v>20000</v>
      </c>
      <c r="B37" s="90" t="s">
        <v>38</v>
      </c>
      <c r="C37" s="2"/>
      <c r="E37" s="2"/>
      <c r="F37" s="50" t="s">
        <v>44</v>
      </c>
      <c r="G37" s="50" t="s">
        <v>45</v>
      </c>
      <c r="H37" s="2"/>
      <c r="I37" s="2"/>
      <c r="J37" s="72" t="s">
        <v>25</v>
      </c>
      <c r="K37" s="75">
        <f>SUM(B16,B35)</f>
        <v>518000</v>
      </c>
      <c r="L37" s="2"/>
      <c r="M37" s="59" t="s">
        <v>28</v>
      </c>
      <c r="N37" s="75">
        <f>SUM(A45,A54,A64)</f>
        <v>0</v>
      </c>
      <c r="O37" s="2"/>
    </row>
    <row r="38" spans="1:52">
      <c r="G38" s="20"/>
      <c r="H38" s="2"/>
      <c r="I38" s="2"/>
      <c r="J38" s="72" t="s">
        <v>27</v>
      </c>
      <c r="K38" s="74">
        <f>SUM(K37,-K39)</f>
        <v>57795.310000000056</v>
      </c>
      <c r="L38" s="2"/>
      <c r="M38" s="76" t="s">
        <v>29</v>
      </c>
      <c r="N38" s="77">
        <f>SUM(N37,-K38)</f>
        <v>-57795.310000000056</v>
      </c>
      <c r="O38" s="155" t="s">
        <v>51</v>
      </c>
      <c r="P38" s="81">
        <v>44000</v>
      </c>
      <c r="R38"/>
    </row>
    <row r="39" spans="1:52">
      <c r="A39" s="22" t="s">
        <v>13</v>
      </c>
      <c r="B39" s="22" t="s">
        <v>14</v>
      </c>
      <c r="C39" s="22" t="s">
        <v>15</v>
      </c>
      <c r="D39" s="22" t="s">
        <v>4</v>
      </c>
      <c r="E39" s="23"/>
      <c r="F39" s="24"/>
      <c r="G39" s="23"/>
      <c r="H39" s="24"/>
      <c r="I39" s="24"/>
      <c r="J39" s="72" t="s">
        <v>26</v>
      </c>
      <c r="K39" s="75">
        <f>SUM(D16,D35)</f>
        <v>460204.68999999994</v>
      </c>
      <c r="L39" s="2"/>
    </row>
    <row r="40" spans="1:52">
      <c r="A40" s="21">
        <f>SUM(B40:C40)</f>
        <v>0</v>
      </c>
      <c r="B40" s="23">
        <v>0</v>
      </c>
      <c r="C40" s="25">
        <f>SUM(D40:R40)</f>
        <v>0</v>
      </c>
      <c r="D40" s="28"/>
      <c r="E40" s="29"/>
      <c r="F40" s="29"/>
      <c r="G40" s="29"/>
      <c r="H40" s="29"/>
      <c r="I40" s="29"/>
      <c r="J40" s="91"/>
    </row>
    <row r="41" spans="1:52">
      <c r="A41" s="21"/>
      <c r="B41" s="23"/>
      <c r="C41" s="23"/>
      <c r="D41" s="27"/>
      <c r="E41" s="27"/>
      <c r="F41" s="27"/>
      <c r="G41" s="27"/>
      <c r="H41" s="27"/>
      <c r="I41" s="27"/>
      <c r="J41" s="92"/>
    </row>
    <row r="42" spans="1:52">
      <c r="A42" s="21">
        <f>SUM(B42:C42)</f>
        <v>0</v>
      </c>
      <c r="B42" s="23">
        <v>0</v>
      </c>
      <c r="C42" s="44">
        <f>SUM(D42:R42)</f>
        <v>0</v>
      </c>
      <c r="D42" s="28"/>
      <c r="E42" s="28"/>
      <c r="F42" s="28"/>
      <c r="G42" s="28"/>
      <c r="H42" s="28"/>
      <c r="I42" s="29"/>
      <c r="J42" s="48"/>
      <c r="K42" s="2"/>
    </row>
    <row r="43" spans="1:52">
      <c r="A43" s="21"/>
      <c r="B43" s="23"/>
      <c r="C43" s="23"/>
      <c r="D43" s="27"/>
      <c r="E43" s="27"/>
      <c r="F43" s="27"/>
      <c r="G43" s="27"/>
      <c r="H43" s="27"/>
      <c r="I43" s="27"/>
    </row>
    <row r="44" spans="1:52">
      <c r="A44" s="21">
        <f>SUM(B44:C44)</f>
        <v>0</v>
      </c>
      <c r="B44" s="23">
        <v>0</v>
      </c>
      <c r="C44" s="25">
        <f>SUM(D44:R44)</f>
        <v>0</v>
      </c>
      <c r="D44" s="28"/>
      <c r="E44" s="28"/>
      <c r="F44" s="28"/>
      <c r="G44" s="150"/>
      <c r="H44" s="28"/>
      <c r="I44" s="29"/>
    </row>
    <row r="45" spans="1:52">
      <c r="A45" s="19">
        <f>SUM(A40,A42,A44)</f>
        <v>0</v>
      </c>
      <c r="B45" s="23">
        <f>SUM(B40,B42,B44)</f>
        <v>0</v>
      </c>
      <c r="C45" s="22">
        <f>SUM(C40,C42,C44)</f>
        <v>0</v>
      </c>
      <c r="D45" s="84"/>
      <c r="E45" s="36"/>
      <c r="F45" s="27"/>
      <c r="G45" s="17"/>
      <c r="H45" s="23"/>
      <c r="I45" s="24"/>
      <c r="M45" s="144" t="s">
        <v>46</v>
      </c>
      <c r="P45" s="12"/>
    </row>
    <row r="46" spans="1:52">
      <c r="A46" s="73" t="s">
        <v>34</v>
      </c>
      <c r="D46" s="2"/>
      <c r="E46" s="2"/>
      <c r="F46" s="2"/>
      <c r="G46" s="151"/>
      <c r="I46" s="2"/>
      <c r="M46" s="12">
        <v>20180328</v>
      </c>
      <c r="N46" s="22">
        <v>17</v>
      </c>
    </row>
    <row r="47" spans="1:52">
      <c r="A47" s="35" t="s">
        <v>55</v>
      </c>
      <c r="B47" s="39"/>
      <c r="C47" s="23"/>
      <c r="D47" s="48"/>
      <c r="K47" s="88"/>
      <c r="M47" s="12"/>
      <c r="N47" s="22"/>
    </row>
    <row r="48" spans="1:52">
      <c r="A48" s="22" t="s">
        <v>13</v>
      </c>
      <c r="B48" s="22" t="s">
        <v>14</v>
      </c>
      <c r="C48" s="22" t="s">
        <v>15</v>
      </c>
      <c r="D48" s="22" t="s">
        <v>4</v>
      </c>
      <c r="E48" s="23"/>
      <c r="F48" s="24"/>
      <c r="G48" s="23"/>
      <c r="H48" s="24"/>
      <c r="I48" s="24"/>
    </row>
    <row r="49" spans="1:28">
      <c r="A49" s="21">
        <f>SUM(B49:C49)</f>
        <v>0</v>
      </c>
      <c r="B49" s="23">
        <v>192286.5</v>
      </c>
      <c r="C49" s="25">
        <f>SUM(D49:U49)</f>
        <v>-192286.5</v>
      </c>
      <c r="D49" s="28"/>
      <c r="E49" s="157">
        <v>-192286.5</v>
      </c>
      <c r="F49" s="29"/>
      <c r="G49" s="29"/>
      <c r="H49" s="29"/>
      <c r="I49" s="29"/>
    </row>
    <row r="50" spans="1:28">
      <c r="A50" s="21"/>
      <c r="B50" s="23"/>
      <c r="C50" s="23"/>
      <c r="D50" s="26"/>
      <c r="E50" s="27"/>
      <c r="F50" s="27"/>
      <c r="G50" s="27"/>
      <c r="H50" s="27"/>
      <c r="I50" s="27"/>
    </row>
    <row r="51" spans="1:28">
      <c r="A51" s="21">
        <f>SUM(B51:C51)</f>
        <v>0</v>
      </c>
      <c r="B51" s="23"/>
      <c r="C51" s="25">
        <f>SUM(D51:U51)</f>
        <v>0</v>
      </c>
      <c r="D51" s="142"/>
      <c r="E51" s="28"/>
      <c r="F51" s="29"/>
      <c r="G51" s="28"/>
      <c r="H51" s="29"/>
      <c r="I51" s="29"/>
    </row>
    <row r="52" spans="1:28">
      <c r="A52" s="21"/>
      <c r="B52" s="23"/>
      <c r="C52" s="23"/>
      <c r="D52" s="27"/>
      <c r="E52" s="27"/>
      <c r="F52" s="27"/>
      <c r="G52" s="27"/>
      <c r="H52" s="27"/>
      <c r="I52" s="27"/>
      <c r="J52"/>
      <c r="K52"/>
    </row>
    <row r="53" spans="1:28">
      <c r="A53" s="21">
        <f>SUM(B53:C53)</f>
        <v>0</v>
      </c>
      <c r="B53" s="23">
        <v>0</v>
      </c>
      <c r="C53" s="25">
        <f>SUM(D53:U53)</f>
        <v>0</v>
      </c>
      <c r="D53" s="28"/>
      <c r="E53" s="28"/>
      <c r="F53" s="28"/>
      <c r="G53" s="28"/>
      <c r="H53" s="28"/>
      <c r="I53" s="28"/>
    </row>
    <row r="54" spans="1:28">
      <c r="A54" s="22">
        <f>SUM(A49,A51,A53)</f>
        <v>0</v>
      </c>
      <c r="B54" s="23">
        <f>SUM(B49,B51,B53)</f>
        <v>192286.5</v>
      </c>
      <c r="C54" s="23">
        <f>SUM(C49,C51,C53)</f>
        <v>-192286.5</v>
      </c>
      <c r="D54" s="27"/>
      <c r="E54" s="27"/>
      <c r="F54" s="27"/>
      <c r="G54" s="27"/>
      <c r="H54" s="27"/>
      <c r="I54" s="27"/>
    </row>
    <row r="57" spans="1:28">
      <c r="A57" s="35" t="s">
        <v>19</v>
      </c>
      <c r="B57" s="59"/>
    </row>
    <row r="58" spans="1:28">
      <c r="A58" s="22" t="s">
        <v>13</v>
      </c>
      <c r="B58" s="22" t="s">
        <v>14</v>
      </c>
      <c r="C58" s="22" t="s">
        <v>15</v>
      </c>
      <c r="D58" s="22" t="s">
        <v>4</v>
      </c>
      <c r="E58" s="23"/>
      <c r="F58" s="24"/>
      <c r="G58" s="23"/>
      <c r="H58" s="24"/>
      <c r="I58" s="24"/>
    </row>
    <row r="59" spans="1:28">
      <c r="A59" s="21">
        <f>SUM(B59:C59)</f>
        <v>0</v>
      </c>
      <c r="B59" s="23">
        <v>0</v>
      </c>
      <c r="C59" s="25">
        <f>SUM(D59:U59)</f>
        <v>0</v>
      </c>
      <c r="D59" s="28"/>
      <c r="E59" s="29"/>
      <c r="F59" s="29"/>
      <c r="G59" s="29"/>
      <c r="H59" s="29"/>
      <c r="I59" s="29"/>
    </row>
    <row r="60" spans="1:28">
      <c r="A60" s="21"/>
      <c r="B60" s="23"/>
      <c r="C60" s="23"/>
      <c r="D60" s="27"/>
      <c r="E60" s="27"/>
      <c r="F60" s="27"/>
      <c r="G60" s="27"/>
      <c r="H60" s="27"/>
      <c r="I60" s="27"/>
      <c r="Q60" s="158"/>
      <c r="W60" s="1">
        <v>20</v>
      </c>
      <c r="X60" s="1">
        <v>10</v>
      </c>
      <c r="Y60" s="1">
        <v>10</v>
      </c>
      <c r="Z60" s="1">
        <v>10</v>
      </c>
      <c r="AA60" s="1">
        <v>10</v>
      </c>
      <c r="AB60" s="1">
        <v>10</v>
      </c>
    </row>
    <row r="61" spans="1:28">
      <c r="A61" s="21">
        <f>SUM(B61:C61)</f>
        <v>0</v>
      </c>
      <c r="B61" s="23">
        <v>0</v>
      </c>
      <c r="C61" s="25">
        <f>SUM(D61:U61)</f>
        <v>0</v>
      </c>
      <c r="D61" s="28"/>
      <c r="E61" s="28"/>
      <c r="F61" s="28"/>
      <c r="G61" s="29"/>
      <c r="H61" s="29"/>
      <c r="I61" s="29"/>
    </row>
    <row r="62" spans="1:28">
      <c r="A62" s="21"/>
      <c r="B62" s="23"/>
      <c r="C62" s="23"/>
      <c r="D62" s="27"/>
      <c r="E62" s="27"/>
      <c r="F62" s="27"/>
      <c r="G62" s="27"/>
      <c r="H62" s="27"/>
      <c r="I62" s="146"/>
      <c r="J62" s="48"/>
      <c r="W62" s="1">
        <v>10</v>
      </c>
      <c r="X62" s="1">
        <v>1000</v>
      </c>
    </row>
    <row r="63" spans="1:28">
      <c r="A63" s="21">
        <f>SUM(B63:C63)</f>
        <v>0</v>
      </c>
      <c r="B63" s="23">
        <v>0</v>
      </c>
      <c r="C63" s="25">
        <f>SUM(D63:U63)</f>
        <v>0</v>
      </c>
      <c r="D63" s="29"/>
      <c r="E63" s="29"/>
      <c r="F63" s="29"/>
      <c r="G63" s="29"/>
      <c r="H63" s="29"/>
      <c r="I63" s="29"/>
    </row>
    <row r="64" spans="1:28">
      <c r="A64" s="22">
        <f>SUM(A59,A61,A63)</f>
        <v>0</v>
      </c>
      <c r="B64" s="23">
        <f>SUM(B59,B61,B63)</f>
        <v>0</v>
      </c>
      <c r="C64" s="23">
        <f>SUM(C59,C61,C63)</f>
        <v>0</v>
      </c>
      <c r="D64" s="27"/>
      <c r="E64" s="27"/>
      <c r="F64" s="27"/>
      <c r="G64" s="27"/>
      <c r="H64" s="27"/>
      <c r="I64" s="27"/>
    </row>
    <row r="66" spans="1:9">
      <c r="A66" s="86" t="s">
        <v>32</v>
      </c>
      <c r="B66" s="81" t="s">
        <v>33</v>
      </c>
      <c r="C66" s="72"/>
      <c r="E66" s="22"/>
      <c r="F66" s="22"/>
      <c r="G66" s="22"/>
      <c r="H66" s="22"/>
      <c r="I66" s="22"/>
    </row>
    <row r="67" spans="1:9">
      <c r="A67" s="86"/>
      <c r="B67" s="87">
        <v>42990</v>
      </c>
      <c r="C67" s="72"/>
      <c r="E67" s="22"/>
      <c r="F67" s="22"/>
      <c r="G67" s="22"/>
      <c r="H67" s="22"/>
      <c r="I67" s="22"/>
    </row>
    <row r="68" spans="1:9">
      <c r="A68" s="86"/>
      <c r="B68" s="72"/>
    </row>
    <row r="70" spans="1:9" s="145" customFormat="1"/>
    <row r="73" spans="1:9">
      <c r="C73"/>
    </row>
    <row r="74" spans="1:9">
      <c r="E74" s="160" t="s">
        <v>70</v>
      </c>
      <c r="F74" s="160"/>
    </row>
    <row r="75" spans="1:9">
      <c r="A75" s="22" t="s">
        <v>56</v>
      </c>
      <c r="B75" s="22" t="s">
        <v>57</v>
      </c>
      <c r="C75" s="12" t="s">
        <v>69</v>
      </c>
      <c r="D75" s="159" t="s">
        <v>58</v>
      </c>
      <c r="E75" s="160">
        <v>30</v>
      </c>
      <c r="F75" s="160">
        <v>25</v>
      </c>
    </row>
    <row r="76" spans="1:9">
      <c r="A76" s="12"/>
      <c r="B76" s="22" t="s">
        <v>59</v>
      </c>
      <c r="C76" s="12"/>
      <c r="D76" s="159" t="s">
        <v>60</v>
      </c>
      <c r="E76" s="144">
        <v>60</v>
      </c>
      <c r="F76" s="144">
        <v>55</v>
      </c>
      <c r="G76" s="91"/>
      <c r="H76" s="91"/>
    </row>
    <row r="77" spans="1:9">
      <c r="A77" s="12"/>
      <c r="B77" s="22" t="s">
        <v>61</v>
      </c>
      <c r="C77" s="12"/>
      <c r="D77" s="159" t="s">
        <v>62</v>
      </c>
      <c r="E77" s="160">
        <v>92</v>
      </c>
      <c r="F77" s="160">
        <v>85</v>
      </c>
    </row>
    <row r="78" spans="1:9">
      <c r="E78" s="160">
        <v>122</v>
      </c>
      <c r="F78" s="160">
        <v>115</v>
      </c>
    </row>
    <row r="79" spans="1:9">
      <c r="E79" s="160">
        <v>52</v>
      </c>
      <c r="F79" s="160">
        <v>145</v>
      </c>
    </row>
    <row r="82" spans="5:16">
      <c r="G82" s="12" t="s">
        <v>78</v>
      </c>
      <c r="H82" s="12">
        <v>3</v>
      </c>
      <c r="I82" s="12">
        <v>4</v>
      </c>
      <c r="J82" s="12">
        <v>5</v>
      </c>
      <c r="K82" s="12">
        <v>6</v>
      </c>
      <c r="L82" s="12">
        <v>7</v>
      </c>
      <c r="M82" s="12">
        <v>8</v>
      </c>
      <c r="N82" s="12">
        <v>9</v>
      </c>
      <c r="O82" s="1">
        <v>18</v>
      </c>
      <c r="P82" s="1">
        <v>20</v>
      </c>
    </row>
    <row r="83" spans="5:16">
      <c r="G83" s="22">
        <v>95</v>
      </c>
      <c r="H83" s="22">
        <v>97</v>
      </c>
      <c r="I83" s="22"/>
      <c r="J83" s="22">
        <v>2</v>
      </c>
      <c r="K83" s="22">
        <v>4</v>
      </c>
      <c r="L83" s="22">
        <v>5</v>
      </c>
      <c r="M83" s="22"/>
      <c r="N83" s="22"/>
      <c r="O83" s="1">
        <v>22</v>
      </c>
    </row>
    <row r="84" spans="5:16">
      <c r="G84" s="22">
        <v>87</v>
      </c>
      <c r="H84" s="22">
        <v>89</v>
      </c>
      <c r="I84" s="22">
        <v>91</v>
      </c>
      <c r="J84" s="22">
        <v>93</v>
      </c>
      <c r="K84" s="164">
        <v>94</v>
      </c>
      <c r="L84" s="150">
        <v>96</v>
      </c>
      <c r="M84" s="22">
        <v>98</v>
      </c>
      <c r="N84" s="22">
        <v>101</v>
      </c>
      <c r="O84" s="1">
        <v>111</v>
      </c>
      <c r="P84" s="1">
        <v>114</v>
      </c>
    </row>
    <row r="85" spans="5:16">
      <c r="K85" s="165">
        <v>95</v>
      </c>
    </row>
    <row r="93" spans="5:16">
      <c r="E93" s="1">
        <v>10</v>
      </c>
      <c r="F93" s="1">
        <v>20</v>
      </c>
      <c r="G93" s="1">
        <v>10</v>
      </c>
      <c r="H93" s="1">
        <v>10</v>
      </c>
    </row>
  </sheetData>
  <phoneticPr fontId="16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G14" sqref="G14"/>
    </sheetView>
  </sheetViews>
  <sheetFormatPr defaultRowHeight="13.5"/>
  <sheetData/>
  <phoneticPr fontId="16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3"/>
  <sheetViews>
    <sheetView zoomScaleNormal="100" zoomScaleSheetLayoutView="100" workbookViewId="0">
      <pane ySplit="1" topLeftCell="A2" activePane="bottomLeft" state="frozen"/>
      <selection pane="bottomLeft" activeCell="A33" sqref="A33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0" customFormat="1">
      <c r="A3" s="95" t="s">
        <v>49</v>
      </c>
      <c r="B3" s="96">
        <v>25000</v>
      </c>
      <c r="C3" s="97">
        <v>11206.34</v>
      </c>
      <c r="D3" s="96">
        <f>B3-C3-E3</f>
        <v>4338.76</v>
      </c>
      <c r="E3" s="97">
        <f>SUM(F3:BE3)</f>
        <v>9454.9</v>
      </c>
      <c r="F3" s="98">
        <v>375</v>
      </c>
      <c r="G3" s="98">
        <v>425</v>
      </c>
      <c r="H3" s="98">
        <v>496</v>
      </c>
      <c r="I3" s="98">
        <v>500</v>
      </c>
      <c r="J3" s="98">
        <v>500</v>
      </c>
      <c r="K3" s="98">
        <v>485</v>
      </c>
      <c r="L3" s="98">
        <v>325.8</v>
      </c>
      <c r="M3" s="101">
        <v>286</v>
      </c>
      <c r="N3" s="98">
        <v>269</v>
      </c>
      <c r="O3" s="98">
        <v>188</v>
      </c>
      <c r="P3" s="98">
        <v>50</v>
      </c>
      <c r="Q3" s="98">
        <v>335</v>
      </c>
      <c r="R3" s="98">
        <v>636.5</v>
      </c>
      <c r="S3" s="98">
        <v>498</v>
      </c>
      <c r="T3" s="98">
        <v>100</v>
      </c>
      <c r="U3" s="98">
        <v>365</v>
      </c>
      <c r="V3" s="98">
        <v>425</v>
      </c>
      <c r="W3" s="98">
        <v>468.5</v>
      </c>
      <c r="X3" s="98">
        <v>493.8</v>
      </c>
      <c r="Y3" s="98">
        <v>500</v>
      </c>
      <c r="Z3" s="98">
        <v>368</v>
      </c>
      <c r="AA3" s="98">
        <v>765.3</v>
      </c>
      <c r="AB3" s="98">
        <v>600</v>
      </c>
      <c r="AC3" s="98"/>
      <c r="AD3" s="98"/>
      <c r="AE3" s="98"/>
      <c r="AF3" s="98"/>
      <c r="AG3" s="98"/>
      <c r="AH3" s="98"/>
      <c r="AI3" s="99"/>
      <c r="AJ3" s="99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9"/>
      <c r="AV3" s="99"/>
      <c r="AW3" s="99"/>
      <c r="AX3" s="99"/>
      <c r="AY3" s="99"/>
      <c r="AZ3" s="99"/>
    </row>
    <row r="4" spans="1:52">
      <c r="A4" s="13">
        <v>25</v>
      </c>
      <c r="B4" s="80"/>
      <c r="C4" s="4"/>
      <c r="D4" s="4"/>
      <c r="E4" s="4"/>
      <c r="F4" s="32" t="s">
        <v>103</v>
      </c>
      <c r="G4" s="32" t="s">
        <v>103</v>
      </c>
      <c r="H4" s="32" t="s">
        <v>105</v>
      </c>
      <c r="I4" s="32" t="s">
        <v>110</v>
      </c>
      <c r="J4" s="32" t="s">
        <v>89</v>
      </c>
      <c r="K4" s="32" t="s">
        <v>89</v>
      </c>
      <c r="L4" s="32" t="s">
        <v>89</v>
      </c>
      <c r="M4" s="32" t="s">
        <v>89</v>
      </c>
      <c r="N4" s="32" t="s">
        <v>112</v>
      </c>
      <c r="O4" s="32"/>
      <c r="P4" s="32" t="s">
        <v>113</v>
      </c>
      <c r="Q4" s="32" t="s">
        <v>114</v>
      </c>
      <c r="R4" s="32"/>
      <c r="S4" s="32"/>
      <c r="T4" s="32"/>
      <c r="U4" s="32"/>
      <c r="V4" s="32"/>
      <c r="W4" s="32"/>
      <c r="X4" s="32"/>
      <c r="Y4" s="32"/>
      <c r="Z4" s="32"/>
      <c r="AA4" s="32"/>
      <c r="AB4" s="47"/>
      <c r="AC4" s="47"/>
      <c r="AD4" s="47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0" customFormat="1">
      <c r="A5" s="95" t="s">
        <v>83</v>
      </c>
      <c r="B5" s="96">
        <v>8000</v>
      </c>
      <c r="C5" s="97">
        <v>3800</v>
      </c>
      <c r="D5" s="96">
        <f>B5-C5-E5</f>
        <v>3204</v>
      </c>
      <c r="E5" s="97">
        <f>SUM(F5:BE5)</f>
        <v>996</v>
      </c>
      <c r="F5" s="98">
        <v>500</v>
      </c>
      <c r="G5" s="98">
        <v>496</v>
      </c>
      <c r="H5" s="98"/>
      <c r="I5" s="98"/>
      <c r="J5" s="98"/>
      <c r="K5" s="98"/>
      <c r="L5" s="98"/>
      <c r="M5" s="101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9"/>
      <c r="AX5" s="99"/>
      <c r="AY5" s="99"/>
      <c r="AZ5" s="99"/>
    </row>
    <row r="6" spans="1:52">
      <c r="A6" s="13">
        <v>28</v>
      </c>
      <c r="B6" s="80"/>
      <c r="C6" s="4"/>
      <c r="D6" s="4"/>
      <c r="E6" s="4"/>
      <c r="F6" s="32" t="s">
        <v>114</v>
      </c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7"/>
      <c r="AC6" s="47"/>
      <c r="AD6" s="47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00" customFormat="1">
      <c r="A7" s="95" t="s">
        <v>9</v>
      </c>
      <c r="B7" s="173">
        <v>148000</v>
      </c>
      <c r="C7" s="172">
        <v>9655</v>
      </c>
      <c r="D7" s="96">
        <f>B7-C7-E7</f>
        <v>137176</v>
      </c>
      <c r="E7" s="97">
        <f>SUM(F7:BE7)</f>
        <v>1169</v>
      </c>
      <c r="F7" s="98">
        <v>35</v>
      </c>
      <c r="G7" s="98">
        <v>500</v>
      </c>
      <c r="H7" s="98">
        <v>368</v>
      </c>
      <c r="I7" s="98">
        <v>266</v>
      </c>
      <c r="J7" s="98"/>
      <c r="K7" s="98"/>
      <c r="L7" s="98"/>
      <c r="M7" s="98"/>
      <c r="N7" s="98"/>
      <c r="O7" s="98"/>
      <c r="P7" s="98"/>
      <c r="Q7" s="98"/>
      <c r="R7" s="98"/>
      <c r="S7" s="98"/>
      <c r="T7" s="98"/>
      <c r="U7" s="98"/>
      <c r="V7" s="98"/>
      <c r="W7" s="98"/>
      <c r="X7" s="98"/>
      <c r="Y7" s="98"/>
      <c r="Z7" s="98"/>
      <c r="AA7" s="98"/>
      <c r="AB7" s="98"/>
      <c r="AC7" s="98"/>
      <c r="AD7" s="98"/>
      <c r="AE7" s="98"/>
      <c r="AF7" s="98"/>
      <c r="AG7" s="98"/>
      <c r="AH7" s="98"/>
      <c r="AI7" s="99"/>
      <c r="AJ7" s="99"/>
      <c r="AK7" s="99"/>
      <c r="AL7" s="99"/>
      <c r="AM7" s="99"/>
      <c r="AN7" s="99"/>
      <c r="AO7" s="99"/>
      <c r="AP7" s="99"/>
      <c r="AQ7" s="99"/>
      <c r="AR7" s="99"/>
      <c r="AS7" s="99"/>
      <c r="AT7" s="99"/>
      <c r="AU7" s="99"/>
      <c r="AV7" s="99"/>
      <c r="AW7" s="99"/>
      <c r="AX7" s="99"/>
      <c r="AY7" s="99"/>
      <c r="AZ7" s="99"/>
    </row>
    <row r="8" spans="1:52">
      <c r="A8" s="13">
        <v>29</v>
      </c>
      <c r="B8" s="4"/>
      <c r="C8" s="4"/>
      <c r="D8" s="4"/>
      <c r="E8" s="4"/>
      <c r="F8" s="32"/>
      <c r="G8" s="32"/>
      <c r="H8" s="32">
        <v>3</v>
      </c>
      <c r="I8" s="32"/>
      <c r="J8" s="32"/>
      <c r="K8" s="32">
        <v>6</v>
      </c>
      <c r="L8" s="32"/>
      <c r="M8" s="32"/>
      <c r="N8" s="32">
        <v>9</v>
      </c>
      <c r="O8" s="19" t="s">
        <v>82</v>
      </c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47"/>
      <c r="AC8" s="47"/>
      <c r="AD8" s="47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0" customFormat="1">
      <c r="A9" s="135" t="s">
        <v>10</v>
      </c>
      <c r="B9" s="114">
        <v>63000</v>
      </c>
      <c r="C9" s="115">
        <v>1762</v>
      </c>
      <c r="D9" s="114">
        <f>B9-C9-E9</f>
        <v>59761.1</v>
      </c>
      <c r="E9" s="115">
        <f>SUM(F9:BE9)</f>
        <v>1476.9</v>
      </c>
      <c r="F9" s="136">
        <v>200</v>
      </c>
      <c r="G9" s="137">
        <v>500</v>
      </c>
      <c r="H9" s="136">
        <v>286.89999999999998</v>
      </c>
      <c r="I9" s="137">
        <v>490</v>
      </c>
      <c r="J9" s="137"/>
      <c r="K9" s="137"/>
      <c r="L9" s="137"/>
      <c r="M9" s="137"/>
      <c r="N9" s="137"/>
      <c r="O9" s="137"/>
      <c r="P9" s="136"/>
      <c r="Q9" s="136"/>
      <c r="R9" s="136"/>
      <c r="S9" s="136"/>
      <c r="T9" s="136"/>
      <c r="U9" s="136"/>
      <c r="V9" s="136"/>
      <c r="W9" s="136"/>
      <c r="X9" s="136"/>
      <c r="Y9" s="136"/>
      <c r="Z9" s="138"/>
      <c r="AA9" s="139"/>
      <c r="AB9" s="139"/>
      <c r="AC9" s="139"/>
      <c r="AD9" s="139"/>
      <c r="AE9" s="139"/>
      <c r="AF9" s="139"/>
      <c r="AG9" s="139"/>
      <c r="AH9" s="139"/>
      <c r="AI9" s="139"/>
      <c r="AJ9" s="139"/>
      <c r="AK9" s="139"/>
      <c r="AL9" s="139"/>
      <c r="AM9" s="139"/>
      <c r="AN9" s="139"/>
      <c r="AO9" s="139"/>
      <c r="AP9" s="139"/>
      <c r="AQ9" s="139"/>
      <c r="AR9" s="139"/>
      <c r="AS9" s="139"/>
      <c r="AT9" s="139"/>
      <c r="AU9" s="139"/>
      <c r="AV9" s="139"/>
      <c r="AW9" s="139"/>
      <c r="AX9" s="139"/>
      <c r="AY9" s="139"/>
      <c r="AZ9" s="139"/>
    </row>
    <row r="10" spans="1:52">
      <c r="A10" s="13">
        <v>28</v>
      </c>
      <c r="B10" s="13"/>
      <c r="C10" s="4"/>
      <c r="D10" s="4"/>
      <c r="E10" s="4"/>
      <c r="F10" s="32" t="s">
        <v>114</v>
      </c>
      <c r="G10" s="32" t="s">
        <v>117</v>
      </c>
      <c r="H10" s="32" t="s">
        <v>116</v>
      </c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7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3" customFormat="1">
      <c r="A11" s="149" t="s">
        <v>47</v>
      </c>
      <c r="B11" s="130">
        <v>21000</v>
      </c>
      <c r="C11" s="148">
        <v>5957.1</v>
      </c>
      <c r="D11" s="131">
        <f>B11-C11-E11</f>
        <v>10212.799999999999</v>
      </c>
      <c r="E11" s="131">
        <f>SUM(F11:BE11)</f>
        <v>4830.1000000000004</v>
      </c>
      <c r="F11" s="132">
        <v>500</v>
      </c>
      <c r="G11" s="132">
        <v>325</v>
      </c>
      <c r="H11" s="132">
        <v>221</v>
      </c>
      <c r="I11" s="132">
        <v>200</v>
      </c>
      <c r="J11" s="132">
        <v>235</v>
      </c>
      <c r="K11" s="132">
        <v>499</v>
      </c>
      <c r="L11" s="132">
        <v>208</v>
      </c>
      <c r="M11" s="132">
        <v>210</v>
      </c>
      <c r="N11" s="132">
        <v>500</v>
      </c>
      <c r="O11" s="132">
        <v>500</v>
      </c>
      <c r="P11" s="132">
        <v>386.5</v>
      </c>
      <c r="Q11" s="132">
        <v>453.6</v>
      </c>
      <c r="R11" s="132">
        <v>592</v>
      </c>
      <c r="S11" s="132"/>
      <c r="T11" s="132"/>
      <c r="U11" s="132"/>
      <c r="V11" s="132"/>
      <c r="W11" s="132"/>
      <c r="X11" s="132"/>
      <c r="Y11" s="132"/>
      <c r="Z11" s="141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</row>
    <row r="12" spans="1:52">
      <c r="A12" s="147" t="s">
        <v>48</v>
      </c>
      <c r="B12" s="80">
        <v>9644</v>
      </c>
      <c r="C12" s="49"/>
      <c r="D12" s="13"/>
      <c r="E12" s="38" t="s">
        <v>68</v>
      </c>
      <c r="F12" s="32" t="s">
        <v>115</v>
      </c>
      <c r="G12" s="79" t="s">
        <v>116</v>
      </c>
      <c r="H12" s="156" t="s">
        <v>54</v>
      </c>
      <c r="I12" s="163" t="s">
        <v>77</v>
      </c>
      <c r="J12" s="163"/>
      <c r="K12" s="79">
        <v>6</v>
      </c>
      <c r="L12" s="79">
        <v>7</v>
      </c>
      <c r="M12" s="32">
        <v>8</v>
      </c>
      <c r="N12" s="32">
        <v>9</v>
      </c>
      <c r="O12" s="163" t="s">
        <v>77</v>
      </c>
      <c r="P12" s="163" t="s">
        <v>77</v>
      </c>
      <c r="Q12" s="32"/>
      <c r="R12" s="32"/>
      <c r="S12" s="32"/>
      <c r="T12" s="32"/>
      <c r="U12" s="32"/>
      <c r="V12" s="32"/>
      <c r="W12" s="32"/>
      <c r="X12" s="32"/>
      <c r="Y12" s="32"/>
      <c r="Z12" s="47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05" customFormat="1">
      <c r="A13" s="102" t="s">
        <v>11</v>
      </c>
      <c r="B13" s="96">
        <v>17000</v>
      </c>
      <c r="C13" s="38">
        <v>1064</v>
      </c>
      <c r="D13" s="96">
        <f>B13-C13-E13</f>
        <v>13954</v>
      </c>
      <c r="E13" s="97">
        <f>SUM(F13:BE13)</f>
        <v>1982</v>
      </c>
      <c r="F13" s="98">
        <v>200</v>
      </c>
      <c r="G13" s="103">
        <v>20</v>
      </c>
      <c r="H13" s="103">
        <v>532</v>
      </c>
      <c r="I13" s="103">
        <v>155</v>
      </c>
      <c r="J13" s="103">
        <v>362.5</v>
      </c>
      <c r="K13" s="103">
        <v>212.5</v>
      </c>
      <c r="L13" s="103"/>
      <c r="M13" s="103"/>
      <c r="N13" s="103"/>
      <c r="O13" s="103">
        <v>500</v>
      </c>
      <c r="P13" s="103"/>
      <c r="Q13" s="103"/>
      <c r="R13" s="103"/>
      <c r="S13" s="103"/>
      <c r="T13" s="103"/>
      <c r="U13" s="103"/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  <c r="AF13" s="104"/>
      <c r="AG13" s="104"/>
      <c r="AH13" s="104"/>
      <c r="AI13" s="104"/>
      <c r="AJ13" s="104"/>
      <c r="AK13" s="104"/>
      <c r="AL13" s="104"/>
      <c r="AM13" s="104"/>
      <c r="AN13" s="104"/>
      <c r="AO13" s="104"/>
      <c r="AP13" s="104"/>
      <c r="AQ13" s="104"/>
      <c r="AR13" s="104"/>
      <c r="AS13" s="104"/>
      <c r="AT13" s="104"/>
      <c r="AU13" s="104"/>
      <c r="AV13" s="104"/>
      <c r="AW13" s="104"/>
      <c r="AX13" s="104"/>
      <c r="AY13" s="104"/>
      <c r="AZ13" s="104"/>
    </row>
    <row r="14" spans="1:52" s="63" customFormat="1">
      <c r="A14" s="13">
        <v>30</v>
      </c>
      <c r="B14" s="80"/>
      <c r="C14" s="60"/>
      <c r="D14" s="61"/>
      <c r="E14" s="61"/>
      <c r="F14" s="167"/>
      <c r="G14" s="167"/>
      <c r="H14" s="167"/>
      <c r="I14" s="167"/>
      <c r="J14" s="167"/>
      <c r="K14" s="167">
        <v>1</v>
      </c>
      <c r="L14" s="167"/>
      <c r="M14" s="167">
        <v>2</v>
      </c>
      <c r="N14" s="167"/>
      <c r="O14" s="167" t="s">
        <v>64</v>
      </c>
      <c r="P14" s="167"/>
      <c r="Q14" s="167"/>
      <c r="R14" s="167"/>
      <c r="S14" s="167"/>
      <c r="T14" s="167"/>
      <c r="U14" s="167"/>
      <c r="V14" s="167"/>
      <c r="W14" s="61"/>
      <c r="X14" s="61"/>
      <c r="Y14" s="61"/>
      <c r="Z14" s="61"/>
      <c r="AA14" s="61"/>
      <c r="AB14" s="61"/>
      <c r="AC14" s="62"/>
      <c r="AD14" s="62"/>
      <c r="AE14" s="62"/>
      <c r="AF14" s="62"/>
      <c r="AG14" s="62"/>
      <c r="AH14" s="62"/>
      <c r="AI14" s="62"/>
      <c r="AJ14" s="62"/>
      <c r="AK14" s="62"/>
      <c r="AL14" s="62"/>
      <c r="AM14" s="62"/>
      <c r="AN14" s="62"/>
      <c r="AO14" s="62"/>
      <c r="AP14" s="62"/>
      <c r="AQ14" s="62"/>
      <c r="AR14" s="62"/>
      <c r="AS14" s="62"/>
      <c r="AT14" s="62"/>
      <c r="AU14" s="62"/>
      <c r="AV14" s="62"/>
      <c r="AW14" s="62"/>
      <c r="AX14" s="62"/>
      <c r="AY14" s="62"/>
      <c r="AZ14" s="62"/>
    </row>
    <row r="15" spans="1:52" s="70" customFormat="1">
      <c r="A15" s="65" t="s">
        <v>21</v>
      </c>
      <c r="B15" s="66">
        <v>800</v>
      </c>
      <c r="C15" s="66">
        <v>368</v>
      </c>
      <c r="D15" s="66">
        <f>B15-C15-E15</f>
        <v>46.399999999999977</v>
      </c>
      <c r="E15" s="67">
        <f>SUM(F15:BE15)</f>
        <v>385.6</v>
      </c>
      <c r="F15" s="68">
        <v>385.6</v>
      </c>
      <c r="G15" s="68"/>
      <c r="H15" s="68"/>
      <c r="I15" s="68"/>
      <c r="J15" s="68"/>
      <c r="K15" s="68"/>
      <c r="L15" s="68"/>
      <c r="M15" s="68"/>
      <c r="N15" s="68"/>
      <c r="O15" s="68"/>
      <c r="P15" s="68"/>
      <c r="Q15" s="68"/>
      <c r="R15" s="68"/>
      <c r="S15" s="68"/>
      <c r="T15" s="68"/>
      <c r="U15" s="68"/>
      <c r="V15" s="68"/>
      <c r="W15" s="68"/>
      <c r="X15" s="68"/>
      <c r="Y15" s="68"/>
      <c r="Z15" s="69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</row>
    <row r="16" spans="1:52" s="8" customFormat="1">
      <c r="A16" s="16">
        <v>1109</v>
      </c>
      <c r="B16" s="10">
        <f>SUM(B3,B5,B7,B9,B11,B13,B15)</f>
        <v>282800</v>
      </c>
      <c r="C16" s="64">
        <f>SUM(C3,C5,C7,C9,C11,C13,C15)</f>
        <v>33812.44</v>
      </c>
      <c r="D16" s="6">
        <f>SUM(D3,D5,D7,D9,D11,D13,D15)</f>
        <v>228693.06</v>
      </c>
      <c r="E16" s="6">
        <f>SUM(E3,E5,E7,E9,E11,E13,E15)</f>
        <v>20294.5</v>
      </c>
      <c r="F16" s="6" t="s">
        <v>116</v>
      </c>
      <c r="G16" s="93" t="s">
        <v>63</v>
      </c>
      <c r="H16" s="93" t="s">
        <v>64</v>
      </c>
      <c r="I16" s="93" t="s">
        <v>65</v>
      </c>
      <c r="J16" s="93" t="s">
        <v>66</v>
      </c>
      <c r="K16" s="93" t="s">
        <v>67</v>
      </c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6"/>
      <c r="W16" s="6"/>
      <c r="X16" s="6"/>
      <c r="Y16" s="6"/>
      <c r="Z16" s="9"/>
      <c r="AA16" s="9"/>
      <c r="AB16" s="9"/>
      <c r="AC16" s="9"/>
      <c r="AD16" s="9"/>
      <c r="AE16" s="9"/>
      <c r="AF16" s="9"/>
      <c r="AG16" s="9"/>
      <c r="AH16" s="9"/>
      <c r="AI16" s="9"/>
      <c r="AJ16" s="9"/>
      <c r="AK16" s="9"/>
      <c r="AL16" s="9"/>
      <c r="AM16" s="9"/>
      <c r="AN16" s="9"/>
      <c r="AO16" s="9"/>
      <c r="AP16" s="9"/>
      <c r="AQ16" s="9"/>
      <c r="AR16" s="9"/>
      <c r="AS16" s="9"/>
      <c r="AT16" s="9"/>
      <c r="AU16" s="9"/>
      <c r="AV16" s="9"/>
      <c r="AW16" s="9"/>
      <c r="AX16" s="9"/>
      <c r="AY16" s="9"/>
      <c r="AZ16" s="9"/>
    </row>
    <row r="17" spans="1:52" s="57" customFormat="1">
      <c r="A17" s="51" t="s">
        <v>17</v>
      </c>
      <c r="B17" s="52">
        <v>30000</v>
      </c>
      <c r="C17" s="53"/>
      <c r="D17" s="53">
        <f>B17-C17-E17</f>
        <v>30000</v>
      </c>
      <c r="E17" s="53">
        <f>SUM(F17:BE17)</f>
        <v>0</v>
      </c>
      <c r="F17" s="54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54"/>
      <c r="R17" s="54"/>
      <c r="S17" s="54"/>
      <c r="T17" s="54"/>
      <c r="U17" s="54"/>
      <c r="V17" s="55"/>
      <c r="W17" s="55"/>
      <c r="X17" s="54"/>
      <c r="Y17" s="54"/>
      <c r="Z17" s="56"/>
      <c r="AA17" s="56"/>
      <c r="AB17" s="56"/>
      <c r="AC17" s="56"/>
      <c r="AD17" s="56"/>
      <c r="AE17" s="56"/>
      <c r="AF17" s="56"/>
      <c r="AG17" s="56"/>
      <c r="AH17" s="56"/>
      <c r="AI17" s="56"/>
      <c r="AJ17" s="56"/>
      <c r="AK17" s="56"/>
      <c r="AL17" s="56"/>
      <c r="AM17" s="56"/>
      <c r="AN17" s="56"/>
      <c r="AO17" s="56"/>
      <c r="AP17" s="56"/>
      <c r="AQ17" s="56"/>
      <c r="AR17" s="56"/>
      <c r="AS17" s="56"/>
      <c r="AT17" s="56"/>
      <c r="AU17" s="56"/>
      <c r="AV17" s="56"/>
      <c r="AW17" s="56"/>
      <c r="AX17" s="56"/>
      <c r="AY17" s="56"/>
      <c r="AZ17" s="56"/>
    </row>
    <row r="18" spans="1:52" s="57" customFormat="1">
      <c r="A18" s="51" t="s">
        <v>18</v>
      </c>
      <c r="B18" s="52">
        <v>14</v>
      </c>
      <c r="C18" s="58"/>
      <c r="D18" s="58"/>
      <c r="E18" s="58"/>
      <c r="F18" s="52"/>
      <c r="G18" s="79"/>
      <c r="H18" s="79"/>
      <c r="I18" s="79"/>
      <c r="J18" s="79"/>
      <c r="K18" s="82"/>
      <c r="L18" s="83"/>
      <c r="M18" s="79"/>
      <c r="N18" s="78"/>
      <c r="O18" s="79"/>
      <c r="P18" s="79"/>
      <c r="Q18" s="52"/>
      <c r="R18" s="54"/>
      <c r="S18" s="54"/>
      <c r="T18" s="54"/>
      <c r="U18" s="54"/>
      <c r="V18" s="54"/>
      <c r="W18" s="54"/>
      <c r="X18" s="54"/>
      <c r="Y18" s="54"/>
      <c r="Z18" s="56"/>
      <c r="AA18" s="56"/>
      <c r="AB18" s="56"/>
      <c r="AC18" s="56"/>
      <c r="AD18" s="56"/>
      <c r="AE18" s="56"/>
      <c r="AF18" s="56"/>
      <c r="AG18" s="56"/>
      <c r="AH18" s="56"/>
      <c r="AI18" s="56"/>
      <c r="AJ18" s="56"/>
      <c r="AK18" s="56"/>
      <c r="AL18" s="56"/>
      <c r="AM18" s="56"/>
      <c r="AN18" s="56"/>
      <c r="AO18" s="56"/>
      <c r="AP18" s="56"/>
      <c r="AQ18" s="56"/>
      <c r="AR18" s="56"/>
      <c r="AS18" s="56"/>
      <c r="AT18" s="56"/>
      <c r="AU18" s="56"/>
      <c r="AV18" s="56"/>
      <c r="AW18" s="56"/>
      <c r="AX18" s="56"/>
      <c r="AY18" s="56"/>
      <c r="AZ18" s="56"/>
    </row>
    <row r="19" spans="1:52" s="105" customFormat="1">
      <c r="A19" s="102" t="s">
        <v>40</v>
      </c>
      <c r="B19" s="96">
        <v>27000</v>
      </c>
      <c r="C19" s="161">
        <f>SUM(D20,E20:F20)</f>
        <v>1372.87</v>
      </c>
      <c r="D19" s="106">
        <f>B19-C19-E19</f>
        <v>14665.130000000001</v>
      </c>
      <c r="E19" s="96">
        <f>SUM(F19:BE19)</f>
        <v>10962</v>
      </c>
      <c r="F19" s="103">
        <v>32</v>
      </c>
      <c r="G19" s="103">
        <v>7962</v>
      </c>
      <c r="H19" s="103">
        <v>2968</v>
      </c>
      <c r="I19" s="103"/>
      <c r="J19" s="103"/>
      <c r="K19" s="103"/>
      <c r="L19" s="103"/>
      <c r="M19" s="103"/>
      <c r="N19" s="103"/>
      <c r="O19" s="103"/>
      <c r="P19" s="98"/>
      <c r="Q19" s="103"/>
      <c r="R19" s="103"/>
      <c r="S19" s="103"/>
      <c r="T19" s="96"/>
      <c r="U19" s="96"/>
      <c r="V19" s="96"/>
      <c r="W19" s="96"/>
      <c r="X19" s="96"/>
      <c r="Y19" s="96"/>
      <c r="Z19" s="104"/>
      <c r="AA19" s="104"/>
      <c r="AB19" s="104"/>
      <c r="AC19" s="104"/>
      <c r="AD19" s="104"/>
      <c r="AE19" s="104"/>
      <c r="AF19" s="104"/>
      <c r="AG19" s="104"/>
      <c r="AH19" s="104"/>
      <c r="AI19" s="104"/>
      <c r="AJ19" s="104"/>
      <c r="AK19" s="104"/>
      <c r="AL19" s="104"/>
      <c r="AM19" s="104"/>
      <c r="AN19" s="104"/>
      <c r="AO19" s="104"/>
      <c r="AP19" s="104"/>
      <c r="AQ19" s="104"/>
      <c r="AR19" s="104"/>
      <c r="AS19" s="104"/>
      <c r="AT19" s="104"/>
      <c r="AU19" s="104"/>
      <c r="AV19" s="104"/>
      <c r="AW19" s="104"/>
      <c r="AX19" s="104"/>
      <c r="AY19" s="104"/>
      <c r="AZ19" s="104"/>
    </row>
    <row r="20" spans="1:52">
      <c r="A20" s="19" t="s">
        <v>31</v>
      </c>
      <c r="B20" s="30">
        <v>1.1599999999999999</v>
      </c>
      <c r="C20" s="162" t="s">
        <v>76</v>
      </c>
      <c r="D20" s="85">
        <v>907.87</v>
      </c>
      <c r="E20" s="85">
        <v>465</v>
      </c>
      <c r="F20" s="85">
        <v>0</v>
      </c>
      <c r="G20" s="163"/>
      <c r="H20" s="163"/>
      <c r="I20" s="163"/>
      <c r="J20" s="163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12" customFormat="1">
      <c r="A21" s="107" t="s">
        <v>7</v>
      </c>
      <c r="B21" s="108">
        <v>31000</v>
      </c>
      <c r="C21" s="143">
        <v>0</v>
      </c>
      <c r="D21" s="109">
        <f>B21-C21-E21</f>
        <v>21745.4</v>
      </c>
      <c r="E21" s="108">
        <f>SUM(F21:BE21)</f>
        <v>9254.6</v>
      </c>
      <c r="F21" s="110">
        <v>1800</v>
      </c>
      <c r="G21" s="110">
        <v>325</v>
      </c>
      <c r="H21" s="110">
        <v>272</v>
      </c>
      <c r="I21" s="110">
        <v>168</v>
      </c>
      <c r="J21" s="110">
        <v>500</v>
      </c>
      <c r="K21" s="110">
        <v>1600</v>
      </c>
      <c r="L21" s="110">
        <v>356.6</v>
      </c>
      <c r="M21" s="110">
        <v>200</v>
      </c>
      <c r="N21" s="110">
        <v>500</v>
      </c>
      <c r="O21" s="110">
        <v>535.5</v>
      </c>
      <c r="P21" s="110">
        <v>425</v>
      </c>
      <c r="Q21" s="110">
        <v>396.5</v>
      </c>
      <c r="R21" s="110">
        <v>200</v>
      </c>
      <c r="S21" s="110">
        <v>500</v>
      </c>
      <c r="T21" s="110">
        <v>500</v>
      </c>
      <c r="U21" s="110">
        <v>372</v>
      </c>
      <c r="V21" s="108">
        <v>268</v>
      </c>
      <c r="W21" s="108">
        <v>336</v>
      </c>
      <c r="X21" s="108"/>
      <c r="Y21" s="108"/>
      <c r="Z21" s="111"/>
      <c r="AA21" s="111"/>
      <c r="AB21" s="111"/>
      <c r="AC21" s="111"/>
      <c r="AD21" s="111"/>
      <c r="AE21" s="111"/>
      <c r="AF21" s="111"/>
      <c r="AG21" s="111"/>
      <c r="AH21" s="111"/>
      <c r="AI21" s="111"/>
      <c r="AJ21" s="111"/>
      <c r="AK21" s="111"/>
      <c r="AL21" s="111"/>
      <c r="AM21" s="111"/>
      <c r="AN21" s="111"/>
      <c r="AO21" s="111"/>
      <c r="AP21" s="111"/>
      <c r="AQ21" s="111"/>
      <c r="AR21" s="111"/>
      <c r="AS21" s="111"/>
      <c r="AT21" s="111"/>
      <c r="AU21" s="111"/>
      <c r="AV21" s="111"/>
      <c r="AW21" s="111"/>
      <c r="AX21" s="111"/>
      <c r="AY21" s="111"/>
      <c r="AZ21" s="111"/>
    </row>
    <row r="22" spans="1:52">
      <c r="A22" s="19"/>
      <c r="B22" s="13">
        <v>2.12</v>
      </c>
      <c r="C22" s="18"/>
      <c r="D22" s="4"/>
      <c r="E22" s="38" t="s">
        <v>52</v>
      </c>
      <c r="F22" s="32" t="s">
        <v>75</v>
      </c>
      <c r="G22" s="32" t="s">
        <v>72</v>
      </c>
      <c r="H22" s="32" t="s">
        <v>73</v>
      </c>
      <c r="I22" s="32" t="s">
        <v>74</v>
      </c>
      <c r="J22" s="32"/>
      <c r="K22" s="32"/>
      <c r="L22" s="32"/>
      <c r="M22" s="32"/>
      <c r="N22" s="32"/>
      <c r="O22" s="32"/>
      <c r="P22" s="32"/>
      <c r="Q22" s="32" t="s">
        <v>98</v>
      </c>
      <c r="R22" s="32" t="s">
        <v>103</v>
      </c>
      <c r="S22" s="32" t="s">
        <v>105</v>
      </c>
      <c r="T22" s="32" t="s">
        <v>105</v>
      </c>
      <c r="U22" s="32" t="s">
        <v>108</v>
      </c>
      <c r="V22" s="32" t="s">
        <v>109</v>
      </c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0" customFormat="1">
      <c r="A23" s="95" t="s">
        <v>41</v>
      </c>
      <c r="B23" s="96">
        <v>70000</v>
      </c>
      <c r="C23" s="97">
        <v>1500</v>
      </c>
      <c r="D23" s="97">
        <f>B23-C23-E23</f>
        <v>66650</v>
      </c>
      <c r="E23" s="97">
        <f>SUM(F23:BE23)</f>
        <v>1850</v>
      </c>
      <c r="F23" s="98">
        <v>130</v>
      </c>
      <c r="G23" s="101">
        <v>500</v>
      </c>
      <c r="H23" s="101">
        <v>500</v>
      </c>
      <c r="I23" s="101">
        <v>472</v>
      </c>
      <c r="J23" s="170">
        <v>110</v>
      </c>
      <c r="K23" s="170">
        <v>18</v>
      </c>
      <c r="L23" s="170">
        <v>120</v>
      </c>
      <c r="M23" s="170"/>
      <c r="N23" s="101"/>
      <c r="O23" s="101"/>
      <c r="P23" s="101"/>
      <c r="Q23" s="101"/>
      <c r="R23" s="97"/>
      <c r="S23" s="97"/>
      <c r="T23" s="97"/>
      <c r="U23" s="97"/>
      <c r="V23" s="97"/>
      <c r="W23" s="97"/>
      <c r="X23" s="97"/>
      <c r="Y23" s="97"/>
      <c r="Z23" s="99"/>
      <c r="AA23" s="99"/>
      <c r="AB23" s="99"/>
      <c r="AC23" s="99"/>
      <c r="AD23" s="99"/>
      <c r="AE23" s="99"/>
      <c r="AF23" s="99"/>
      <c r="AG23" s="99"/>
      <c r="AH23" s="99"/>
      <c r="AI23" s="99"/>
      <c r="AJ23" s="99"/>
      <c r="AK23" s="99"/>
      <c r="AL23" s="99"/>
      <c r="AM23" s="99"/>
      <c r="AN23" s="99"/>
      <c r="AO23" s="99"/>
      <c r="AP23" s="99"/>
      <c r="AQ23" s="99"/>
      <c r="AR23" s="99"/>
      <c r="AS23" s="99"/>
      <c r="AT23" s="99"/>
      <c r="AU23" s="99"/>
      <c r="AV23" s="99"/>
      <c r="AW23" s="99"/>
      <c r="AX23" s="99"/>
      <c r="AY23" s="99"/>
      <c r="AZ23" s="99"/>
    </row>
    <row r="24" spans="1:52" s="2" customFormat="1">
      <c r="A24" s="85"/>
      <c r="B24" s="30">
        <v>2.13</v>
      </c>
      <c r="C24" s="49"/>
      <c r="D24" s="3"/>
      <c r="E24" s="3"/>
      <c r="F24" s="32"/>
      <c r="G24" s="32" t="s">
        <v>97</v>
      </c>
      <c r="H24" s="31" t="s">
        <v>98</v>
      </c>
      <c r="I24" s="31" t="s">
        <v>116</v>
      </c>
      <c r="J24" s="55" t="s">
        <v>91</v>
      </c>
      <c r="K24" s="171"/>
      <c r="L24" s="171"/>
      <c r="M24" s="55"/>
      <c r="N24" s="31"/>
      <c r="O24" s="31"/>
      <c r="P24" s="31"/>
      <c r="Q24" s="3"/>
      <c r="R24" s="3"/>
      <c r="S24" s="3"/>
      <c r="T24" s="3"/>
      <c r="U24" s="3"/>
      <c r="V24" s="3"/>
      <c r="W24" s="3"/>
      <c r="X24" s="3"/>
      <c r="Y24" s="3"/>
      <c r="Z24" s="46"/>
      <c r="AA24" s="46"/>
      <c r="AB24" s="46"/>
      <c r="AC24" s="4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  <c r="AQ24" s="46"/>
      <c r="AR24" s="46"/>
      <c r="AS24" s="46"/>
      <c r="AT24" s="46"/>
      <c r="AU24" s="46"/>
      <c r="AV24" s="46"/>
      <c r="AW24" s="46"/>
      <c r="AX24" s="46"/>
      <c r="AY24" s="46"/>
      <c r="AZ24" s="46"/>
    </row>
    <row r="25" spans="1:52" s="123" customFormat="1">
      <c r="A25" s="119" t="s">
        <v>8</v>
      </c>
      <c r="B25" s="120">
        <v>13000</v>
      </c>
      <c r="C25" s="121">
        <v>0</v>
      </c>
      <c r="D25" s="120">
        <f>B25-C25-E25</f>
        <v>9257</v>
      </c>
      <c r="E25" s="121">
        <f>SUM(F25:BE25)</f>
        <v>3743</v>
      </c>
      <c r="F25" s="122">
        <v>200</v>
      </c>
      <c r="G25" s="122">
        <v>500</v>
      </c>
      <c r="H25" s="122">
        <v>52</v>
      </c>
      <c r="I25" s="122">
        <v>620</v>
      </c>
      <c r="J25" s="122">
        <v>500</v>
      </c>
      <c r="K25" s="122">
        <v>436</v>
      </c>
      <c r="L25" s="122">
        <v>500</v>
      </c>
      <c r="M25" s="122">
        <v>100</v>
      </c>
      <c r="N25" s="122">
        <v>150</v>
      </c>
      <c r="O25" s="122">
        <v>250</v>
      </c>
      <c r="P25" s="122">
        <v>260</v>
      </c>
      <c r="Q25" s="122">
        <v>175</v>
      </c>
      <c r="R25" s="122"/>
      <c r="S25" s="122"/>
      <c r="T25" s="120"/>
      <c r="U25" s="120"/>
      <c r="V25" s="120"/>
      <c r="W25" s="120"/>
      <c r="X25" s="120"/>
      <c r="Y25" s="120"/>
      <c r="Z25" s="25"/>
      <c r="AA25" s="25"/>
      <c r="AB25" s="25"/>
      <c r="AC25" s="25"/>
      <c r="AD25" s="25"/>
      <c r="AE25" s="25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25"/>
    </row>
    <row r="26" spans="1:52">
      <c r="A26" s="5"/>
      <c r="B26" s="30">
        <v>2.13</v>
      </c>
      <c r="C26" s="4"/>
      <c r="D26" s="4"/>
      <c r="E26" s="4"/>
      <c r="F26" s="32"/>
      <c r="G26" s="32"/>
      <c r="H26" s="32"/>
      <c r="I26" s="32"/>
      <c r="J26" s="32"/>
      <c r="K26" s="32" t="s">
        <v>93</v>
      </c>
      <c r="L26" s="32">
        <v>2.2999999999999998</v>
      </c>
      <c r="M26" s="32"/>
      <c r="N26" s="32"/>
      <c r="O26" s="32"/>
      <c r="P26" s="32" t="s">
        <v>107</v>
      </c>
      <c r="Q26" s="32"/>
      <c r="R26" s="32"/>
      <c r="S26" s="32"/>
      <c r="T26" s="32"/>
      <c r="U26" s="32"/>
      <c r="V26" s="32"/>
      <c r="W26" s="32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3" customFormat="1">
      <c r="A27" s="119" t="s">
        <v>80</v>
      </c>
      <c r="B27" s="120">
        <v>20000</v>
      </c>
      <c r="C27" s="121">
        <f>SUM(F28,E28)</f>
        <v>0</v>
      </c>
      <c r="D27" s="120">
        <f>B27-C27-E27</f>
        <v>17862.84</v>
      </c>
      <c r="E27" s="121">
        <f>SUM(F27:BE27)</f>
        <v>2137.16</v>
      </c>
      <c r="F27" s="122">
        <v>50</v>
      </c>
      <c r="G27" s="122">
        <v>500</v>
      </c>
      <c r="H27" s="122">
        <v>495</v>
      </c>
      <c r="I27" s="122">
        <v>235</v>
      </c>
      <c r="J27" s="122">
        <v>250</v>
      </c>
      <c r="K27" s="122">
        <v>287.33999999999997</v>
      </c>
      <c r="L27" s="122">
        <v>119.82</v>
      </c>
      <c r="M27" s="122">
        <v>200</v>
      </c>
      <c r="N27" s="122"/>
      <c r="O27" s="122"/>
      <c r="P27" s="122"/>
      <c r="Q27" s="122"/>
      <c r="R27" s="122"/>
      <c r="S27" s="122"/>
      <c r="T27" s="120"/>
      <c r="U27" s="120"/>
      <c r="V27" s="120"/>
      <c r="W27" s="120"/>
      <c r="X27" s="120"/>
      <c r="Y27" s="120"/>
      <c r="Z27" s="25"/>
      <c r="AA27" s="25"/>
      <c r="AB27" s="25"/>
      <c r="AC27" s="25"/>
      <c r="AD27" s="25"/>
      <c r="AE27" s="25"/>
      <c r="AF27" s="25"/>
      <c r="AG27" s="25"/>
      <c r="AH27" s="25"/>
      <c r="AI27" s="25"/>
      <c r="AJ27" s="25"/>
      <c r="AK27" s="25"/>
      <c r="AL27" s="25"/>
      <c r="AM27" s="25"/>
      <c r="AN27" s="25"/>
      <c r="AO27" s="25"/>
      <c r="AP27" s="25"/>
      <c r="AQ27" s="25"/>
      <c r="AR27" s="25"/>
      <c r="AS27" s="25"/>
      <c r="AT27" s="25"/>
      <c r="AU27" s="25"/>
      <c r="AV27" s="25"/>
      <c r="AW27" s="25"/>
      <c r="AX27" s="25"/>
      <c r="AY27" s="25"/>
      <c r="AZ27" s="25"/>
    </row>
    <row r="28" spans="1:52">
      <c r="A28" s="166" t="s">
        <v>86</v>
      </c>
      <c r="B28" s="30">
        <v>2.13</v>
      </c>
      <c r="C28" s="38" t="s">
        <v>31</v>
      </c>
      <c r="D28" s="32"/>
      <c r="E28" s="85">
        <v>0</v>
      </c>
      <c r="F28" s="85">
        <v>0</v>
      </c>
      <c r="G28" s="32"/>
      <c r="H28" s="32"/>
      <c r="I28" s="32" t="s">
        <v>93</v>
      </c>
      <c r="J28" s="32"/>
      <c r="K28" s="32" t="s">
        <v>104</v>
      </c>
      <c r="L28" s="32" t="s">
        <v>104</v>
      </c>
      <c r="M28" s="32" t="s">
        <v>111</v>
      </c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9" customFormat="1">
      <c r="A29" s="124" t="s">
        <v>5</v>
      </c>
      <c r="B29" s="125">
        <v>52000</v>
      </c>
      <c r="C29" s="126">
        <v>0</v>
      </c>
      <c r="D29" s="125">
        <f>B29-C29-E29</f>
        <v>47064.5</v>
      </c>
      <c r="E29" s="125">
        <f>SUM(F29:BE29)</f>
        <v>4935.5</v>
      </c>
      <c r="F29" s="127">
        <v>1000</v>
      </c>
      <c r="G29" s="127">
        <v>362.5</v>
      </c>
      <c r="H29" s="127">
        <v>698</v>
      </c>
      <c r="I29" s="127">
        <v>123</v>
      </c>
      <c r="J29" s="127">
        <v>435</v>
      </c>
      <c r="K29" s="127">
        <v>474</v>
      </c>
      <c r="L29" s="127">
        <v>500</v>
      </c>
      <c r="M29" s="127">
        <v>478</v>
      </c>
      <c r="N29" s="127">
        <v>500</v>
      </c>
      <c r="O29" s="127">
        <v>365</v>
      </c>
      <c r="P29" s="127"/>
      <c r="Q29" s="127"/>
      <c r="R29" s="127"/>
      <c r="S29" s="127"/>
      <c r="T29" s="127"/>
      <c r="U29" s="125"/>
      <c r="V29" s="125"/>
      <c r="W29" s="125"/>
      <c r="X29" s="125"/>
      <c r="Y29" s="125"/>
      <c r="Z29" s="128"/>
      <c r="AA29" s="128"/>
      <c r="AB29" s="128"/>
      <c r="AC29" s="128"/>
      <c r="AD29" s="128"/>
      <c r="AE29" s="128"/>
      <c r="AF29" s="128"/>
      <c r="AG29" s="128"/>
      <c r="AH29" s="128"/>
      <c r="AI29" s="128"/>
      <c r="AJ29" s="128"/>
      <c r="AK29" s="128"/>
      <c r="AL29" s="128"/>
      <c r="AM29" s="128"/>
      <c r="AN29" s="128"/>
      <c r="AO29" s="128"/>
      <c r="AP29" s="128"/>
      <c r="AQ29" s="128"/>
      <c r="AR29" s="128"/>
      <c r="AS29" s="128"/>
      <c r="AT29" s="128"/>
      <c r="AU29" s="128"/>
      <c r="AV29" s="128"/>
      <c r="AW29" s="128"/>
      <c r="AX29" s="128"/>
      <c r="AY29" s="128"/>
      <c r="AZ29" s="128"/>
    </row>
    <row r="30" spans="1:52">
      <c r="A30" s="5"/>
      <c r="B30" s="13">
        <v>1.1499999999999999</v>
      </c>
      <c r="C30" s="71"/>
      <c r="D30" s="4"/>
      <c r="E30" s="38" t="s">
        <v>53</v>
      </c>
      <c r="F30" s="32"/>
      <c r="G30" s="32"/>
      <c r="H30" s="32"/>
      <c r="I30" s="32"/>
      <c r="J30" s="32"/>
      <c r="K30" s="32"/>
      <c r="L30" s="34" t="s">
        <v>96</v>
      </c>
      <c r="M30" s="34" t="s">
        <v>98</v>
      </c>
      <c r="N30" s="32" t="s">
        <v>106</v>
      </c>
      <c r="O30" s="34"/>
      <c r="P30" s="32"/>
      <c r="Q30" s="34"/>
      <c r="R30" s="34"/>
      <c r="S30" s="32"/>
      <c r="T30" s="32"/>
      <c r="U30" s="32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18" customFormat="1">
      <c r="A31" s="113" t="s">
        <v>22</v>
      </c>
      <c r="B31" s="134">
        <f>SUM(A37,-B15)</f>
        <v>19200</v>
      </c>
      <c r="C31" s="115">
        <v>863.5</v>
      </c>
      <c r="D31" s="114">
        <f>B31-C31-E31</f>
        <v>10741.4</v>
      </c>
      <c r="E31" s="114">
        <f>SUM(F31:BE31)</f>
        <v>7595.1</v>
      </c>
      <c r="F31" s="116">
        <v>101</v>
      </c>
      <c r="G31" s="116">
        <v>110</v>
      </c>
      <c r="H31" s="116">
        <v>132.5</v>
      </c>
      <c r="I31" s="116">
        <v>125</v>
      </c>
      <c r="J31" s="116">
        <v>112</v>
      </c>
      <c r="K31" s="116">
        <v>133.5</v>
      </c>
      <c r="L31" s="116">
        <v>100</v>
      </c>
      <c r="M31" s="116">
        <v>100</v>
      </c>
      <c r="N31" s="116">
        <v>500</v>
      </c>
      <c r="O31" s="116">
        <v>500</v>
      </c>
      <c r="P31" s="116">
        <v>500</v>
      </c>
      <c r="Q31" s="116">
        <v>485</v>
      </c>
      <c r="R31" s="116">
        <v>499</v>
      </c>
      <c r="S31" s="116">
        <v>378</v>
      </c>
      <c r="T31" s="116">
        <v>496.5</v>
      </c>
      <c r="U31" s="114">
        <v>486.6</v>
      </c>
      <c r="V31" s="114">
        <v>500</v>
      </c>
      <c r="W31" s="114">
        <v>488</v>
      </c>
      <c r="X31" s="114">
        <v>500</v>
      </c>
      <c r="Y31" s="114">
        <v>500</v>
      </c>
      <c r="Z31" s="114">
        <v>496</v>
      </c>
      <c r="AA31" s="114">
        <v>352</v>
      </c>
      <c r="AB31" s="114"/>
      <c r="AC31" s="114"/>
      <c r="AD31" s="114"/>
      <c r="AE31" s="114"/>
      <c r="AF31" s="114"/>
      <c r="AG31" s="114"/>
      <c r="AH31" s="114"/>
      <c r="AI31" s="114"/>
      <c r="AJ31" s="114"/>
      <c r="AK31" s="114"/>
      <c r="AL31" s="117"/>
      <c r="AM31" s="117"/>
      <c r="AN31" s="117"/>
      <c r="AO31" s="117"/>
      <c r="AP31" s="117"/>
      <c r="AQ31" s="117"/>
      <c r="AR31" s="117"/>
      <c r="AS31" s="117"/>
      <c r="AT31" s="117"/>
      <c r="AU31" s="117"/>
      <c r="AV31" s="117"/>
      <c r="AW31" s="117"/>
      <c r="AX31" s="117"/>
      <c r="AY31" s="117"/>
      <c r="AZ31" s="117"/>
    </row>
    <row r="32" spans="1:52">
      <c r="A32" s="37">
        <v>1105</v>
      </c>
      <c r="B32" s="13">
        <v>2.14</v>
      </c>
      <c r="C32" s="30"/>
      <c r="D32" s="109"/>
      <c r="E32" s="38" t="s">
        <v>23</v>
      </c>
      <c r="F32" s="32">
        <v>1</v>
      </c>
      <c r="G32" s="32">
        <v>2</v>
      </c>
      <c r="H32" s="32">
        <v>3</v>
      </c>
      <c r="I32" s="32">
        <v>4</v>
      </c>
      <c r="J32" s="32">
        <v>5</v>
      </c>
      <c r="K32" s="32">
        <v>6</v>
      </c>
      <c r="L32" s="32" t="s">
        <v>99</v>
      </c>
      <c r="M32" s="4"/>
      <c r="N32" s="32" t="s">
        <v>100</v>
      </c>
      <c r="O32" s="32" t="s">
        <v>100</v>
      </c>
      <c r="P32" s="32" t="s">
        <v>100</v>
      </c>
      <c r="Q32" s="32" t="s">
        <v>101</v>
      </c>
      <c r="R32" s="34" t="s">
        <v>102</v>
      </c>
      <c r="S32" s="34" t="s">
        <v>102</v>
      </c>
      <c r="T32" s="32"/>
      <c r="U32" s="32"/>
      <c r="V32" s="4" t="s">
        <v>103</v>
      </c>
      <c r="W32" s="4" t="s">
        <v>103</v>
      </c>
      <c r="X32" s="4" t="s">
        <v>104</v>
      </c>
      <c r="Y32" s="4" t="s">
        <v>105</v>
      </c>
      <c r="Z32" s="4" t="s">
        <v>107</v>
      </c>
      <c r="AA32" s="4" t="s">
        <v>107</v>
      </c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05" customFormat="1">
      <c r="A33" s="102" t="s">
        <v>6</v>
      </c>
      <c r="B33" s="96">
        <v>12000</v>
      </c>
      <c r="C33" s="97">
        <f>SUM(F36,G36)</f>
        <v>0</v>
      </c>
      <c r="D33" s="96">
        <f>B33-C33-E33</f>
        <v>9701</v>
      </c>
      <c r="E33" s="96">
        <f>SUM(F33:BE33)</f>
        <v>2299</v>
      </c>
      <c r="F33" s="103"/>
      <c r="G33" s="103">
        <v>460</v>
      </c>
      <c r="H33" s="103">
        <v>2</v>
      </c>
      <c r="I33" s="103">
        <v>252</v>
      </c>
      <c r="J33" s="103">
        <v>480</v>
      </c>
      <c r="K33" s="103">
        <v>500</v>
      </c>
      <c r="L33" s="103">
        <v>200</v>
      </c>
      <c r="M33" s="103">
        <v>253</v>
      </c>
      <c r="N33" s="103">
        <v>152</v>
      </c>
      <c r="O33" s="103"/>
      <c r="P33" s="103"/>
      <c r="Q33" s="103"/>
      <c r="R33" s="103"/>
      <c r="S33" s="103"/>
      <c r="T33" s="96"/>
      <c r="U33" s="96"/>
      <c r="V33" s="96"/>
      <c r="W33" s="96"/>
      <c r="X33" s="96"/>
      <c r="Y33" s="96"/>
      <c r="Z33" s="104"/>
      <c r="AA33" s="104"/>
      <c r="AB33" s="104"/>
      <c r="AC33" s="104"/>
      <c r="AD33" s="104"/>
      <c r="AE33" s="104"/>
      <c r="AF33" s="104"/>
      <c r="AG33" s="104"/>
      <c r="AH33" s="104"/>
      <c r="AI33" s="104"/>
      <c r="AJ33" s="104"/>
      <c r="AK33" s="104"/>
      <c r="AL33" s="104"/>
      <c r="AM33" s="104"/>
      <c r="AN33" s="104"/>
      <c r="AO33" s="104"/>
      <c r="AP33" s="104"/>
      <c r="AQ33" s="104"/>
      <c r="AR33" s="104"/>
      <c r="AS33" s="104"/>
      <c r="AT33" s="104"/>
      <c r="AU33" s="104"/>
      <c r="AV33" s="104"/>
      <c r="AW33" s="104"/>
      <c r="AX33" s="104"/>
      <c r="AY33" s="104"/>
      <c r="AZ33" s="104"/>
    </row>
    <row r="34" spans="1:52">
      <c r="A34" s="85" t="s">
        <v>30</v>
      </c>
      <c r="B34" s="19">
        <v>2.15</v>
      </c>
      <c r="C34" s="18" t="s">
        <v>31</v>
      </c>
      <c r="D34" s="7"/>
      <c r="E34" s="38" t="s">
        <v>35</v>
      </c>
      <c r="F34" s="32" t="s">
        <v>35</v>
      </c>
      <c r="G34" s="32"/>
      <c r="H34" s="13"/>
      <c r="I34" s="32" t="s">
        <v>98</v>
      </c>
      <c r="J34" s="32" t="s">
        <v>98</v>
      </c>
      <c r="K34" s="32" t="s">
        <v>103</v>
      </c>
      <c r="L34" s="32" t="s">
        <v>105</v>
      </c>
      <c r="M34" s="32"/>
      <c r="N34" s="32"/>
      <c r="O34" s="32"/>
      <c r="P34" s="32"/>
      <c r="Q34" s="32"/>
      <c r="R34" s="32"/>
      <c r="S34" s="32"/>
      <c r="T34" s="4"/>
      <c r="U34" s="4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8" customFormat="1">
      <c r="A35" s="16" t="s">
        <v>12</v>
      </c>
      <c r="B35" s="11">
        <f>SUM(B19,B21,B23,B25,B27,B29,B31,B33)</f>
        <v>244200</v>
      </c>
      <c r="C35" s="17">
        <f>SUM(C19,C21,C23,C25,C27,C29,C31,C33)</f>
        <v>3736.37</v>
      </c>
      <c r="D35" s="9">
        <f>SUM(D19,D21,D23,D25,D27,D29,D31,D33)</f>
        <v>197687.27</v>
      </c>
      <c r="E35" s="9">
        <f>SUM(E19,E21,E23,E25,E27,E29,E31,E33)</f>
        <v>42776.359999999993</v>
      </c>
      <c r="F35" s="40"/>
      <c r="G35" s="40"/>
      <c r="H35" s="40"/>
      <c r="I35" s="40"/>
      <c r="J35" s="40"/>
      <c r="K35" s="40"/>
      <c r="L35" s="40"/>
      <c r="M35" s="40"/>
      <c r="N35" s="33"/>
      <c r="O35" s="33"/>
      <c r="P35" s="33"/>
      <c r="Q35" s="33"/>
      <c r="R35" s="33"/>
      <c r="S35" s="33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  <c r="AF35" s="9"/>
      <c r="AG35" s="9"/>
      <c r="AH35" s="9"/>
      <c r="AI35" s="9"/>
      <c r="AJ35" s="9"/>
      <c r="AK35" s="9"/>
      <c r="AL35" s="9"/>
      <c r="AM35" s="9"/>
      <c r="AN35" s="9"/>
      <c r="AO35" s="9"/>
      <c r="AP35" s="9"/>
      <c r="AQ35" s="9"/>
      <c r="AR35" s="9"/>
      <c r="AS35" s="9"/>
      <c r="AT35" s="9"/>
      <c r="AU35" s="9"/>
      <c r="AV35" s="9"/>
      <c r="AW35" s="9"/>
      <c r="AX35" s="9"/>
      <c r="AY35" s="9"/>
      <c r="AZ35" s="9"/>
    </row>
    <row r="36" spans="1:52" s="2" customFormat="1">
      <c r="A36" s="42"/>
      <c r="B36" s="94"/>
      <c r="D36" s="43"/>
      <c r="E36" s="43"/>
      <c r="F36" s="85">
        <v>0</v>
      </c>
      <c r="G36" s="85">
        <v>0</v>
      </c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</row>
    <row r="37" spans="1:52">
      <c r="A37" s="89">
        <v>20000</v>
      </c>
      <c r="B37" s="90" t="s">
        <v>38</v>
      </c>
      <c r="C37" s="2"/>
      <c r="E37" s="2"/>
      <c r="F37" s="50" t="s">
        <v>44</v>
      </c>
      <c r="G37" s="50" t="s">
        <v>45</v>
      </c>
      <c r="H37" s="2"/>
      <c r="I37" s="2"/>
      <c r="J37" s="72" t="s">
        <v>25</v>
      </c>
      <c r="K37" s="75">
        <f>SUM(B16,B35)</f>
        <v>527000</v>
      </c>
      <c r="L37" s="2"/>
      <c r="M37" s="59" t="s">
        <v>28</v>
      </c>
      <c r="N37" s="75">
        <f>SUM(A45,A54,A64)</f>
        <v>0</v>
      </c>
      <c r="O37" s="2"/>
    </row>
    <row r="38" spans="1:52">
      <c r="G38" s="20"/>
      <c r="H38" s="2"/>
      <c r="I38" s="2"/>
      <c r="J38" s="72" t="s">
        <v>27</v>
      </c>
      <c r="K38" s="74">
        <f>SUM(K37,-K39)</f>
        <v>100619.67000000004</v>
      </c>
      <c r="L38" s="2"/>
      <c r="M38" s="76" t="s">
        <v>29</v>
      </c>
      <c r="N38" s="77">
        <f>SUM(N37,-K38)</f>
        <v>-100619.67000000004</v>
      </c>
      <c r="O38" s="155" t="s">
        <v>51</v>
      </c>
      <c r="P38" s="81">
        <v>0</v>
      </c>
      <c r="R38"/>
    </row>
    <row r="39" spans="1:52">
      <c r="A39" s="22" t="s">
        <v>13</v>
      </c>
      <c r="B39" s="22" t="s">
        <v>14</v>
      </c>
      <c r="C39" s="22" t="s">
        <v>15</v>
      </c>
      <c r="D39" s="22" t="s">
        <v>4</v>
      </c>
      <c r="E39" s="23"/>
      <c r="F39" s="24"/>
      <c r="G39" s="23"/>
      <c r="H39" s="24"/>
      <c r="I39" s="24"/>
      <c r="J39" s="72" t="s">
        <v>26</v>
      </c>
      <c r="K39" s="75">
        <f>SUM(D16,D35)</f>
        <v>426380.32999999996</v>
      </c>
      <c r="L39" s="2"/>
    </row>
    <row r="40" spans="1:52">
      <c r="A40" s="21">
        <f>SUM(B40:C40)</f>
        <v>0</v>
      </c>
      <c r="B40" s="23">
        <v>0</v>
      </c>
      <c r="C40" s="25">
        <f>SUM(D40:R40)</f>
        <v>0</v>
      </c>
      <c r="D40" s="28"/>
      <c r="E40" s="29"/>
      <c r="F40" s="29"/>
      <c r="G40" s="29"/>
      <c r="H40" s="29"/>
      <c r="I40" s="29"/>
      <c r="J40" s="91"/>
    </row>
    <row r="41" spans="1:52">
      <c r="A41" s="21"/>
      <c r="B41" s="23"/>
      <c r="C41" s="23"/>
      <c r="D41" s="27"/>
      <c r="E41" s="27"/>
      <c r="F41" s="27"/>
      <c r="G41" s="27"/>
      <c r="H41" s="27"/>
      <c r="I41" s="27"/>
      <c r="J41" s="92"/>
    </row>
    <row r="42" spans="1:52">
      <c r="A42" s="21">
        <f>SUM(B42:C42)</f>
        <v>0</v>
      </c>
      <c r="B42" s="23">
        <v>0</v>
      </c>
      <c r="C42" s="44">
        <f>SUM(D42:R42)</f>
        <v>0</v>
      </c>
      <c r="D42" s="28"/>
      <c r="E42" s="28"/>
      <c r="F42" s="28"/>
      <c r="G42" s="28"/>
      <c r="H42" s="28"/>
      <c r="I42" s="29"/>
      <c r="J42" s="48"/>
      <c r="K42" s="2"/>
    </row>
    <row r="43" spans="1:52">
      <c r="A43" s="21"/>
      <c r="B43" s="23"/>
      <c r="C43" s="23"/>
      <c r="D43" s="27"/>
      <c r="E43" s="27"/>
      <c r="F43" s="27"/>
      <c r="G43" s="27"/>
      <c r="H43" s="27"/>
      <c r="I43" s="27"/>
    </row>
    <row r="44" spans="1:52">
      <c r="A44" s="21">
        <f>SUM(B44:C44)</f>
        <v>0</v>
      </c>
      <c r="B44" s="23">
        <v>0</v>
      </c>
      <c r="C44" s="25">
        <f>SUM(D44:R44)</f>
        <v>0</v>
      </c>
      <c r="D44" s="28"/>
      <c r="E44" s="28"/>
      <c r="F44" s="28"/>
      <c r="G44" s="150"/>
      <c r="H44" s="28"/>
      <c r="I44" s="29"/>
    </row>
    <row r="45" spans="1:52">
      <c r="A45" s="19">
        <f>SUM(A40,A42,A44)</f>
        <v>0</v>
      </c>
      <c r="B45" s="23">
        <f>SUM(B40,B42,B44)</f>
        <v>0</v>
      </c>
      <c r="C45" s="22">
        <f>SUM(C40,C42,C44)</f>
        <v>0</v>
      </c>
      <c r="D45" s="84"/>
      <c r="E45" s="36"/>
      <c r="F45" s="27"/>
      <c r="G45" s="17"/>
      <c r="H45" s="23"/>
      <c r="I45" s="24"/>
      <c r="M45" s="144" t="s">
        <v>46</v>
      </c>
      <c r="P45" s="12"/>
    </row>
    <row r="46" spans="1:52">
      <c r="A46" s="73" t="s">
        <v>34</v>
      </c>
      <c r="D46" s="2"/>
      <c r="E46" s="2"/>
      <c r="F46" s="2"/>
      <c r="G46" s="151"/>
      <c r="I46" s="2"/>
      <c r="M46" s="12">
        <v>20180328</v>
      </c>
      <c r="N46" s="22">
        <v>17</v>
      </c>
    </row>
    <row r="47" spans="1:52">
      <c r="A47" s="35" t="s">
        <v>55</v>
      </c>
      <c r="B47" s="39"/>
      <c r="C47" s="23"/>
      <c r="D47" s="48"/>
      <c r="K47" s="88"/>
      <c r="M47" s="12"/>
      <c r="N47" s="22"/>
    </row>
    <row r="48" spans="1:52">
      <c r="A48" s="22" t="s">
        <v>13</v>
      </c>
      <c r="B48" s="22" t="s">
        <v>14</v>
      </c>
      <c r="C48" s="22" t="s">
        <v>15</v>
      </c>
      <c r="D48" s="22" t="s">
        <v>4</v>
      </c>
      <c r="E48" s="23"/>
      <c r="F48" s="24"/>
      <c r="G48" s="23"/>
      <c r="H48" s="24"/>
      <c r="I48" s="24"/>
    </row>
    <row r="49" spans="1:17">
      <c r="A49" s="21">
        <f>SUM(B49:C49)</f>
        <v>0</v>
      </c>
      <c r="B49" s="23">
        <v>192286.5</v>
      </c>
      <c r="C49" s="25">
        <f>SUM(D49:U49)</f>
        <v>-192286.5</v>
      </c>
      <c r="D49" s="28"/>
      <c r="E49" s="157">
        <v>-192286.5</v>
      </c>
      <c r="F49" s="29"/>
      <c r="G49" s="29"/>
      <c r="H49" s="29"/>
      <c r="I49" s="29"/>
    </row>
    <row r="50" spans="1:17">
      <c r="A50" s="21"/>
      <c r="B50" s="23"/>
      <c r="C50" s="23"/>
      <c r="D50" s="26"/>
      <c r="E50" s="27"/>
      <c r="F50" s="27"/>
      <c r="G50" s="27"/>
      <c r="H50" s="27"/>
      <c r="I50" s="27"/>
    </row>
    <row r="51" spans="1:17">
      <c r="A51" s="21">
        <f>SUM(B51:C51)</f>
        <v>0</v>
      </c>
      <c r="B51" s="23"/>
      <c r="C51" s="25">
        <f>SUM(D51:U51)</f>
        <v>0</v>
      </c>
      <c r="D51" s="142"/>
      <c r="E51" s="28"/>
      <c r="F51" s="29"/>
      <c r="G51" s="28"/>
      <c r="H51" s="29"/>
      <c r="I51" s="29"/>
    </row>
    <row r="52" spans="1:17">
      <c r="A52" s="21"/>
      <c r="B52" s="23"/>
      <c r="C52" s="23"/>
      <c r="D52" s="27"/>
      <c r="E52" s="27"/>
      <c r="F52" s="27"/>
      <c r="G52" s="27"/>
      <c r="H52" s="27"/>
      <c r="I52" s="27"/>
      <c r="J52"/>
      <c r="K52"/>
    </row>
    <row r="53" spans="1:17">
      <c r="A53" s="21">
        <f>SUM(B53:C53)</f>
        <v>0</v>
      </c>
      <c r="B53" s="23">
        <v>0</v>
      </c>
      <c r="C53" s="25">
        <f>SUM(D53:U53)</f>
        <v>0</v>
      </c>
      <c r="D53" s="28"/>
      <c r="E53" s="28"/>
      <c r="F53" s="28"/>
      <c r="G53" s="28"/>
      <c r="H53" s="28"/>
      <c r="I53" s="28"/>
    </row>
    <row r="54" spans="1:17">
      <c r="A54" s="22">
        <f>SUM(A49,A51,A53)</f>
        <v>0</v>
      </c>
      <c r="B54" s="23">
        <f>SUM(B49,B51,B53)</f>
        <v>192286.5</v>
      </c>
      <c r="C54" s="23">
        <f>SUM(C49,C51,C53)</f>
        <v>-192286.5</v>
      </c>
      <c r="D54" s="27"/>
      <c r="E54" s="27"/>
      <c r="F54" s="27"/>
      <c r="G54" s="27"/>
      <c r="H54" s="27"/>
      <c r="I54" s="27"/>
    </row>
    <row r="57" spans="1:17">
      <c r="A57" s="35" t="s">
        <v>19</v>
      </c>
      <c r="B57" s="59"/>
      <c r="E57" s="169" t="s">
        <v>90</v>
      </c>
      <c r="F57" s="168"/>
      <c r="G57" s="168"/>
      <c r="H57" s="168"/>
      <c r="I57" s="168"/>
      <c r="J57" s="168"/>
      <c r="K57" s="168"/>
      <c r="L57" s="168"/>
      <c r="M57" s="168"/>
      <c r="N57" s="168"/>
      <c r="O57" s="168"/>
    </row>
    <row r="58" spans="1:17">
      <c r="A58" s="22" t="s">
        <v>13</v>
      </c>
      <c r="B58" s="22" t="s">
        <v>14</v>
      </c>
      <c r="C58" s="22" t="s">
        <v>15</v>
      </c>
      <c r="D58" s="22" t="s">
        <v>4</v>
      </c>
      <c r="E58" s="23"/>
      <c r="F58" s="24"/>
      <c r="G58" s="23"/>
      <c r="H58" s="24"/>
      <c r="I58" s="24"/>
    </row>
    <row r="59" spans="1:17">
      <c r="A59" s="21">
        <f>SUM(B59:C59)</f>
        <v>0</v>
      </c>
      <c r="B59" s="23">
        <v>0</v>
      </c>
      <c r="C59" s="25">
        <f>SUM(D59:U59)</f>
        <v>0</v>
      </c>
      <c r="D59" s="28"/>
      <c r="E59" s="29"/>
      <c r="F59" s="29"/>
      <c r="G59" s="29"/>
      <c r="H59" s="29"/>
      <c r="I59" s="29"/>
    </row>
    <row r="60" spans="1:17">
      <c r="A60" s="21"/>
      <c r="B60" s="23"/>
      <c r="C60" s="23"/>
      <c r="D60" s="27"/>
      <c r="E60" s="27"/>
      <c r="F60" s="27"/>
      <c r="G60" s="27"/>
      <c r="H60" s="27"/>
      <c r="I60" s="27"/>
      <c r="Q60" s="158"/>
    </row>
    <row r="61" spans="1:17">
      <c r="A61" s="21">
        <f>SUM(B61:C61)</f>
        <v>0</v>
      </c>
      <c r="B61" s="23">
        <v>0</v>
      </c>
      <c r="C61" s="25">
        <f>SUM(D61:U61)</f>
        <v>0</v>
      </c>
      <c r="D61" s="28"/>
      <c r="E61" s="28"/>
      <c r="F61" s="28"/>
      <c r="G61" s="29"/>
      <c r="H61" s="29"/>
      <c r="I61" s="29"/>
    </row>
    <row r="62" spans="1:17">
      <c r="A62" s="21"/>
      <c r="B62" s="23"/>
      <c r="C62" s="23"/>
      <c r="D62" s="27"/>
      <c r="E62" s="27"/>
      <c r="F62" s="27"/>
      <c r="G62" s="27"/>
      <c r="H62" s="27"/>
      <c r="I62" s="146"/>
      <c r="J62" s="48"/>
    </row>
    <row r="63" spans="1:17">
      <c r="A63" s="21">
        <f>SUM(B63:C63)</f>
        <v>0</v>
      </c>
      <c r="B63" s="23">
        <v>0</v>
      </c>
      <c r="C63" s="25">
        <f>SUM(D63:U63)</f>
        <v>0</v>
      </c>
      <c r="D63" s="29"/>
      <c r="E63" s="29"/>
      <c r="F63" s="29"/>
      <c r="G63" s="29"/>
      <c r="H63" s="29"/>
      <c r="I63" s="29"/>
    </row>
    <row r="64" spans="1:17">
      <c r="A64" s="22">
        <f>SUM(A59,A61,A63)</f>
        <v>0</v>
      </c>
      <c r="B64" s="23">
        <f>SUM(B59,B61,B63)</f>
        <v>0</v>
      </c>
      <c r="C64" s="23">
        <f>SUM(C59,C61,C63)</f>
        <v>0</v>
      </c>
      <c r="D64" s="27"/>
      <c r="E64" s="27"/>
      <c r="F64" s="27"/>
      <c r="G64" s="27"/>
      <c r="H64" s="27"/>
      <c r="I64" s="27"/>
    </row>
    <row r="66" spans="1:9">
      <c r="A66" s="86" t="s">
        <v>32</v>
      </c>
      <c r="B66" s="81" t="s">
        <v>33</v>
      </c>
      <c r="C66" s="72"/>
      <c r="E66" s="22"/>
      <c r="F66" s="22"/>
      <c r="G66" s="22"/>
      <c r="H66" s="22"/>
      <c r="I66" s="22"/>
    </row>
    <row r="67" spans="1:9">
      <c r="A67" s="86"/>
      <c r="B67" s="87">
        <v>42990</v>
      </c>
      <c r="C67" s="72"/>
      <c r="E67" s="22"/>
      <c r="F67" s="22"/>
      <c r="G67" s="22"/>
      <c r="H67" s="22"/>
      <c r="I67" s="22"/>
    </row>
    <row r="68" spans="1:9">
      <c r="A68" s="86"/>
      <c r="B68" s="72"/>
    </row>
    <row r="70" spans="1:9" s="145" customFormat="1"/>
    <row r="72" spans="1:9" ht="108">
      <c r="F72" s="174" t="s">
        <v>92</v>
      </c>
    </row>
    <row r="73" spans="1:9">
      <c r="C73"/>
    </row>
    <row r="75" spans="1:9">
      <c r="A75" s="22" t="s">
        <v>56</v>
      </c>
      <c r="B75" s="22" t="s">
        <v>57</v>
      </c>
      <c r="C75" s="12" t="s">
        <v>69</v>
      </c>
      <c r="D75" s="159" t="s">
        <v>58</v>
      </c>
    </row>
    <row r="76" spans="1:9">
      <c r="A76" s="12"/>
      <c r="B76" s="22" t="s">
        <v>59</v>
      </c>
      <c r="C76" s="12"/>
      <c r="D76" s="159" t="s">
        <v>60</v>
      </c>
      <c r="G76" s="91"/>
      <c r="H76" s="91"/>
    </row>
    <row r="77" spans="1:9">
      <c r="A77" s="12"/>
      <c r="B77" s="22" t="s">
        <v>61</v>
      </c>
      <c r="C77" s="12"/>
      <c r="D77" s="159" t="s">
        <v>62</v>
      </c>
    </row>
    <row r="80" spans="1:9">
      <c r="D80" s="1" t="s">
        <v>94</v>
      </c>
      <c r="E80" s="1" t="s">
        <v>95</v>
      </c>
    </row>
    <row r="81" spans="4:5">
      <c r="D81" s="1" t="s">
        <v>118</v>
      </c>
      <c r="E81" s="1" t="s">
        <v>119</v>
      </c>
    </row>
    <row r="82" spans="4:5">
      <c r="D82" s="1" t="s">
        <v>120</v>
      </c>
      <c r="E82" s="1" t="s">
        <v>119</v>
      </c>
    </row>
    <row r="83" spans="4:5">
      <c r="D83" s="1" t="s">
        <v>51</v>
      </c>
      <c r="E83" s="1" t="s">
        <v>122</v>
      </c>
    </row>
  </sheetData>
  <phoneticPr fontId="16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3"/>
  <sheetViews>
    <sheetView zoomScaleNormal="100" zoomScaleSheetLayoutView="100" workbookViewId="0">
      <pane ySplit="1" topLeftCell="A2" activePane="bottomLeft" state="frozen"/>
      <selection pane="bottomLeft" activeCell="T24" sqref="T24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0" customFormat="1">
      <c r="A3" s="95" t="s">
        <v>49</v>
      </c>
      <c r="B3" s="96">
        <v>25000</v>
      </c>
      <c r="C3" s="97">
        <v>0</v>
      </c>
      <c r="D3" s="96">
        <f>B3-C3-E3</f>
        <v>15445.1</v>
      </c>
      <c r="E3" s="97">
        <f>SUM(F3:BE3)</f>
        <v>9554.9</v>
      </c>
      <c r="F3" s="98">
        <v>375</v>
      </c>
      <c r="G3" s="98">
        <v>425</v>
      </c>
      <c r="H3" s="98">
        <v>496</v>
      </c>
      <c r="I3" s="98">
        <v>500</v>
      </c>
      <c r="J3" s="98">
        <v>500</v>
      </c>
      <c r="K3" s="98">
        <v>485</v>
      </c>
      <c r="L3" s="98">
        <v>325.8</v>
      </c>
      <c r="M3" s="101">
        <v>286</v>
      </c>
      <c r="N3" s="98">
        <v>269</v>
      </c>
      <c r="O3" s="98">
        <v>188</v>
      </c>
      <c r="P3" s="98">
        <v>50</v>
      </c>
      <c r="Q3" s="98">
        <v>335</v>
      </c>
      <c r="R3" s="98">
        <v>636.5</v>
      </c>
      <c r="S3" s="98">
        <v>498</v>
      </c>
      <c r="T3" s="98">
        <v>100</v>
      </c>
      <c r="U3" s="98">
        <v>365</v>
      </c>
      <c r="V3" s="98">
        <v>425</v>
      </c>
      <c r="W3" s="98">
        <v>468.5</v>
      </c>
      <c r="X3" s="98">
        <v>493.8</v>
      </c>
      <c r="Y3" s="98">
        <v>500</v>
      </c>
      <c r="Z3" s="98">
        <v>368</v>
      </c>
      <c r="AA3" s="98">
        <v>765.3</v>
      </c>
      <c r="AB3" s="98">
        <v>600</v>
      </c>
      <c r="AC3" s="98">
        <v>100</v>
      </c>
      <c r="AD3" s="98"/>
      <c r="AE3" s="98"/>
      <c r="AF3" s="98"/>
      <c r="AG3" s="98"/>
      <c r="AH3" s="98"/>
      <c r="AI3" s="99"/>
      <c r="AJ3" s="99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9"/>
      <c r="AV3" s="99"/>
      <c r="AW3" s="99"/>
      <c r="AX3" s="99"/>
      <c r="AY3" s="99"/>
      <c r="AZ3" s="99"/>
    </row>
    <row r="4" spans="1:52">
      <c r="A4" s="13">
        <v>25</v>
      </c>
      <c r="B4" s="80" t="s">
        <v>124</v>
      </c>
      <c r="C4" s="4"/>
      <c r="D4" s="4"/>
      <c r="E4" s="4"/>
      <c r="F4" s="32" t="s">
        <v>103</v>
      </c>
      <c r="G4" s="32" t="s">
        <v>103</v>
      </c>
      <c r="H4" s="32" t="s">
        <v>105</v>
      </c>
      <c r="I4" s="32" t="s">
        <v>110</v>
      </c>
      <c r="J4" s="32" t="s">
        <v>89</v>
      </c>
      <c r="K4" s="32" t="s">
        <v>89</v>
      </c>
      <c r="L4" s="32" t="s">
        <v>89</v>
      </c>
      <c r="M4" s="32" t="s">
        <v>89</v>
      </c>
      <c r="N4" s="32" t="s">
        <v>112</v>
      </c>
      <c r="O4" s="32"/>
      <c r="P4" s="32" t="s">
        <v>113</v>
      </c>
      <c r="Q4" s="32" t="s">
        <v>114</v>
      </c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>
        <v>3.3</v>
      </c>
      <c r="AD4" s="32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0" customFormat="1">
      <c r="A5" s="95" t="s">
        <v>83</v>
      </c>
      <c r="B5" s="96">
        <v>8000</v>
      </c>
      <c r="C5" s="97">
        <v>0</v>
      </c>
      <c r="D5" s="96">
        <f>B5-C5-E5</f>
        <v>6594</v>
      </c>
      <c r="E5" s="97">
        <f>SUM(F5:BE5)</f>
        <v>1406</v>
      </c>
      <c r="F5" s="98">
        <v>500</v>
      </c>
      <c r="G5" s="98">
        <v>496</v>
      </c>
      <c r="H5" s="98">
        <v>132</v>
      </c>
      <c r="I5" s="98">
        <v>50</v>
      </c>
      <c r="J5" s="98">
        <v>98</v>
      </c>
      <c r="K5" s="98">
        <v>130</v>
      </c>
      <c r="L5" s="98"/>
      <c r="M5" s="101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9"/>
      <c r="AX5" s="99"/>
      <c r="AY5" s="99"/>
      <c r="AZ5" s="99"/>
    </row>
    <row r="6" spans="1:52">
      <c r="A6" s="13">
        <v>28</v>
      </c>
      <c r="B6" s="80"/>
      <c r="C6" s="4"/>
      <c r="D6" s="4"/>
      <c r="E6" s="4"/>
      <c r="F6" s="32" t="s">
        <v>114</v>
      </c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7"/>
      <c r="AC6" s="47"/>
      <c r="AD6" s="47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00" customFormat="1">
      <c r="A7" s="95" t="s">
        <v>9</v>
      </c>
      <c r="B7" s="173">
        <v>148000</v>
      </c>
      <c r="C7" s="172">
        <v>0</v>
      </c>
      <c r="D7" s="96">
        <f>B7-C7-E7</f>
        <v>146331</v>
      </c>
      <c r="E7" s="97">
        <f>SUM(F7:BE7)</f>
        <v>1669</v>
      </c>
      <c r="F7" s="98">
        <v>35</v>
      </c>
      <c r="G7" s="98">
        <v>500</v>
      </c>
      <c r="H7" s="98">
        <v>368</v>
      </c>
      <c r="I7" s="98">
        <v>266</v>
      </c>
      <c r="J7" s="98">
        <v>500</v>
      </c>
      <c r="K7" s="98"/>
      <c r="L7" s="98"/>
      <c r="M7" s="98"/>
      <c r="N7" s="98"/>
      <c r="O7" s="98"/>
      <c r="P7" s="98"/>
      <c r="Q7" s="98"/>
      <c r="R7" s="98"/>
      <c r="S7" s="98"/>
      <c r="T7" s="98"/>
      <c r="U7" s="98"/>
      <c r="V7" s="98"/>
      <c r="W7" s="98"/>
      <c r="X7" s="98"/>
      <c r="Y7" s="98"/>
      <c r="Z7" s="98"/>
      <c r="AA7" s="98"/>
      <c r="AB7" s="98"/>
      <c r="AC7" s="98"/>
      <c r="AD7" s="98"/>
      <c r="AE7" s="98"/>
      <c r="AF7" s="98"/>
      <c r="AG7" s="98"/>
      <c r="AH7" s="98"/>
      <c r="AI7" s="99"/>
      <c r="AJ7" s="99"/>
      <c r="AK7" s="99"/>
      <c r="AL7" s="99"/>
      <c r="AM7" s="99"/>
      <c r="AN7" s="99"/>
      <c r="AO7" s="99"/>
      <c r="AP7" s="99"/>
      <c r="AQ7" s="99"/>
      <c r="AR7" s="99"/>
      <c r="AS7" s="99"/>
      <c r="AT7" s="99"/>
      <c r="AU7" s="99"/>
      <c r="AV7" s="99"/>
      <c r="AW7" s="99"/>
      <c r="AX7" s="99"/>
      <c r="AY7" s="99"/>
      <c r="AZ7" s="99"/>
    </row>
    <row r="8" spans="1:52">
      <c r="A8" s="13">
        <v>29</v>
      </c>
      <c r="B8" s="4"/>
      <c r="C8" s="4"/>
      <c r="D8" s="4"/>
      <c r="E8" s="4"/>
      <c r="F8" s="32"/>
      <c r="G8" s="32"/>
      <c r="H8" s="32">
        <v>3</v>
      </c>
      <c r="I8" s="32"/>
      <c r="J8" s="32" t="s">
        <v>126</v>
      </c>
      <c r="K8" s="32">
        <v>6</v>
      </c>
      <c r="L8" s="32"/>
      <c r="M8" s="32"/>
      <c r="N8" s="32">
        <v>9</v>
      </c>
      <c r="O8" s="19" t="s">
        <v>82</v>
      </c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47"/>
      <c r="AC8" s="47"/>
      <c r="AD8" s="47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0" customFormat="1">
      <c r="A9" s="135" t="s">
        <v>10</v>
      </c>
      <c r="B9" s="114">
        <v>63000</v>
      </c>
      <c r="C9" s="115">
        <v>0</v>
      </c>
      <c r="D9" s="114">
        <f>B9-C9-E9</f>
        <v>63000</v>
      </c>
      <c r="E9" s="115">
        <f>SUM(F9:BE9)</f>
        <v>0</v>
      </c>
      <c r="F9" s="136"/>
      <c r="G9" s="137"/>
      <c r="H9" s="136"/>
      <c r="I9" s="137"/>
      <c r="J9" s="137"/>
      <c r="K9" s="137"/>
      <c r="L9" s="137"/>
      <c r="M9" s="137"/>
      <c r="N9" s="137"/>
      <c r="O9" s="137"/>
      <c r="P9" s="136"/>
      <c r="Q9" s="136"/>
      <c r="R9" s="136"/>
      <c r="S9" s="136"/>
      <c r="T9" s="136"/>
      <c r="U9" s="136"/>
      <c r="V9" s="136"/>
      <c r="W9" s="136"/>
      <c r="X9" s="136"/>
      <c r="Y9" s="136"/>
      <c r="Z9" s="138"/>
      <c r="AA9" s="139"/>
      <c r="AB9" s="139"/>
      <c r="AC9" s="139"/>
      <c r="AD9" s="139"/>
      <c r="AE9" s="139"/>
      <c r="AF9" s="139"/>
      <c r="AG9" s="139"/>
      <c r="AH9" s="139"/>
      <c r="AI9" s="139"/>
      <c r="AJ9" s="139"/>
      <c r="AK9" s="139"/>
      <c r="AL9" s="139"/>
      <c r="AM9" s="139"/>
      <c r="AN9" s="139"/>
      <c r="AO9" s="139"/>
      <c r="AP9" s="139"/>
      <c r="AQ9" s="139"/>
      <c r="AR9" s="139"/>
      <c r="AS9" s="139"/>
      <c r="AT9" s="139"/>
      <c r="AU9" s="139"/>
      <c r="AV9" s="139"/>
      <c r="AW9" s="139"/>
      <c r="AX9" s="139"/>
      <c r="AY9" s="139"/>
      <c r="AZ9" s="139"/>
    </row>
    <row r="10" spans="1:52">
      <c r="A10" s="13">
        <v>28</v>
      </c>
      <c r="B10" s="13"/>
      <c r="C10" s="4"/>
      <c r="D10" s="4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7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3" customFormat="1">
      <c r="A11" s="149" t="s">
        <v>47</v>
      </c>
      <c r="B11" s="130">
        <v>21000</v>
      </c>
      <c r="C11" s="131">
        <v>0</v>
      </c>
      <c r="D11" s="131">
        <f>B11-C11-E11</f>
        <v>15669.9</v>
      </c>
      <c r="E11" s="131">
        <f>SUM(F11:BE11)</f>
        <v>5330.1</v>
      </c>
      <c r="F11" s="132">
        <v>500</v>
      </c>
      <c r="G11" s="132">
        <v>325</v>
      </c>
      <c r="H11" s="132">
        <v>221</v>
      </c>
      <c r="I11" s="132">
        <v>200</v>
      </c>
      <c r="J11" s="132">
        <v>235</v>
      </c>
      <c r="K11" s="132">
        <v>499</v>
      </c>
      <c r="L11" s="132">
        <v>208</v>
      </c>
      <c r="M11" s="132">
        <v>210</v>
      </c>
      <c r="N11" s="132">
        <v>500</v>
      </c>
      <c r="O11" s="132">
        <v>500</v>
      </c>
      <c r="P11" s="132">
        <v>386.5</v>
      </c>
      <c r="Q11" s="132">
        <v>453.6</v>
      </c>
      <c r="R11" s="132">
        <v>592</v>
      </c>
      <c r="S11" s="132">
        <v>500</v>
      </c>
      <c r="T11" s="132"/>
      <c r="U11" s="132"/>
      <c r="V11" s="132"/>
      <c r="W11" s="132"/>
      <c r="X11" s="132"/>
      <c r="Y11" s="132"/>
      <c r="Z11" s="141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</row>
    <row r="12" spans="1:52">
      <c r="A12" s="147" t="s">
        <v>48</v>
      </c>
      <c r="B12" s="80">
        <v>9644</v>
      </c>
      <c r="C12" s="49"/>
      <c r="D12" s="13"/>
      <c r="E12" s="38" t="s">
        <v>68</v>
      </c>
      <c r="F12" s="32" t="s">
        <v>115</v>
      </c>
      <c r="G12" s="79" t="s">
        <v>116</v>
      </c>
      <c r="H12" s="156" t="s">
        <v>54</v>
      </c>
      <c r="I12" s="163" t="s">
        <v>77</v>
      </c>
      <c r="J12" s="163"/>
      <c r="K12" s="79">
        <v>6</v>
      </c>
      <c r="L12" s="79">
        <v>7</v>
      </c>
      <c r="M12" s="32">
        <v>8</v>
      </c>
      <c r="N12" s="32">
        <v>9</v>
      </c>
      <c r="O12" s="163" t="s">
        <v>77</v>
      </c>
      <c r="P12" s="163" t="s">
        <v>77</v>
      </c>
      <c r="Q12" s="32"/>
      <c r="R12" s="32"/>
      <c r="S12" s="32"/>
      <c r="T12" s="32"/>
      <c r="U12" s="32"/>
      <c r="V12" s="32"/>
      <c r="W12" s="32"/>
      <c r="X12" s="32"/>
      <c r="Y12" s="32"/>
      <c r="Z12" s="47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05" customFormat="1">
      <c r="A13" s="102" t="s">
        <v>11</v>
      </c>
      <c r="B13" s="96">
        <v>17000</v>
      </c>
      <c r="C13" s="38">
        <v>0</v>
      </c>
      <c r="D13" s="96">
        <f>B13-C13-E13</f>
        <v>12318</v>
      </c>
      <c r="E13" s="97">
        <f>SUM(F13:BE13)</f>
        <v>4682</v>
      </c>
      <c r="F13" s="98">
        <v>200</v>
      </c>
      <c r="G13" s="103">
        <v>20</v>
      </c>
      <c r="H13" s="103">
        <v>532</v>
      </c>
      <c r="I13" s="103">
        <v>155</v>
      </c>
      <c r="J13" s="103">
        <v>362.5</v>
      </c>
      <c r="K13" s="103">
        <v>212.5</v>
      </c>
      <c r="L13" s="103">
        <v>2700</v>
      </c>
      <c r="M13" s="103"/>
      <c r="N13" s="103"/>
      <c r="O13" s="103">
        <v>500</v>
      </c>
      <c r="P13" s="103"/>
      <c r="Q13" s="103"/>
      <c r="R13" s="103"/>
      <c r="S13" s="103"/>
      <c r="T13" s="103"/>
      <c r="U13" s="103"/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  <c r="AF13" s="104"/>
      <c r="AG13" s="104"/>
      <c r="AH13" s="104"/>
      <c r="AI13" s="104"/>
      <c r="AJ13" s="104"/>
      <c r="AK13" s="104"/>
      <c r="AL13" s="104"/>
      <c r="AM13" s="104"/>
      <c r="AN13" s="104"/>
      <c r="AO13" s="104"/>
      <c r="AP13" s="104"/>
      <c r="AQ13" s="104"/>
      <c r="AR13" s="104"/>
      <c r="AS13" s="104"/>
      <c r="AT13" s="104"/>
      <c r="AU13" s="104"/>
      <c r="AV13" s="104"/>
      <c r="AW13" s="104"/>
      <c r="AX13" s="104"/>
      <c r="AY13" s="104"/>
      <c r="AZ13" s="104"/>
    </row>
    <row r="14" spans="1:52" s="63" customFormat="1">
      <c r="A14" s="13">
        <v>30</v>
      </c>
      <c r="B14" s="80"/>
      <c r="C14" s="60"/>
      <c r="D14" s="61"/>
      <c r="E14" s="61"/>
      <c r="F14" s="167"/>
      <c r="G14" s="167"/>
      <c r="H14" s="167"/>
      <c r="I14" s="167"/>
      <c r="J14" s="167"/>
      <c r="K14" s="167">
        <v>1</v>
      </c>
      <c r="L14" s="167"/>
      <c r="M14" s="167">
        <v>2</v>
      </c>
      <c r="N14" s="167"/>
      <c r="O14" s="167" t="s">
        <v>64</v>
      </c>
      <c r="P14" s="167"/>
      <c r="Q14" s="167"/>
      <c r="R14" s="167"/>
      <c r="S14" s="167"/>
      <c r="T14" s="167"/>
      <c r="U14" s="167"/>
      <c r="V14" s="167"/>
      <c r="W14" s="61"/>
      <c r="X14" s="61"/>
      <c r="Y14" s="61"/>
      <c r="Z14" s="61"/>
      <c r="AA14" s="61"/>
      <c r="AB14" s="61"/>
      <c r="AC14" s="62"/>
      <c r="AD14" s="62"/>
      <c r="AE14" s="62"/>
      <c r="AF14" s="62"/>
      <c r="AG14" s="62"/>
      <c r="AH14" s="62"/>
      <c r="AI14" s="62"/>
      <c r="AJ14" s="62"/>
      <c r="AK14" s="62"/>
      <c r="AL14" s="62"/>
      <c r="AM14" s="62"/>
      <c r="AN14" s="62"/>
      <c r="AO14" s="62"/>
      <c r="AP14" s="62"/>
      <c r="AQ14" s="62"/>
      <c r="AR14" s="62"/>
      <c r="AS14" s="62"/>
      <c r="AT14" s="62"/>
      <c r="AU14" s="62"/>
      <c r="AV14" s="62"/>
      <c r="AW14" s="62"/>
      <c r="AX14" s="62"/>
      <c r="AY14" s="62"/>
      <c r="AZ14" s="62"/>
    </row>
    <row r="15" spans="1:52" s="70" customFormat="1">
      <c r="A15" s="65" t="s">
        <v>21</v>
      </c>
      <c r="B15" s="66">
        <v>800</v>
      </c>
      <c r="C15" s="66">
        <v>368</v>
      </c>
      <c r="D15" s="66">
        <f>B15-C15-E15</f>
        <v>46.399999999999977</v>
      </c>
      <c r="E15" s="67">
        <f>SUM(F15:BE15)</f>
        <v>385.6</v>
      </c>
      <c r="F15" s="68">
        <v>385.6</v>
      </c>
      <c r="G15" s="68"/>
      <c r="H15" s="68"/>
      <c r="I15" s="68"/>
      <c r="J15" s="68"/>
      <c r="K15" s="68"/>
      <c r="L15" s="68"/>
      <c r="M15" s="68"/>
      <c r="N15" s="68"/>
      <c r="O15" s="68"/>
      <c r="P15" s="68"/>
      <c r="Q15" s="68"/>
      <c r="R15" s="68"/>
      <c r="S15" s="68"/>
      <c r="T15" s="68"/>
      <c r="U15" s="68"/>
      <c r="V15" s="68"/>
      <c r="W15" s="68"/>
      <c r="X15" s="68"/>
      <c r="Y15" s="68"/>
      <c r="Z15" s="69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</row>
    <row r="16" spans="1:52" s="8" customFormat="1">
      <c r="A16" s="16">
        <v>1109</v>
      </c>
      <c r="B16" s="10">
        <f>SUM(B3,B5,B7,B9,B11,B13,B15)</f>
        <v>282800</v>
      </c>
      <c r="C16" s="64">
        <f>SUM(C3,C5,C7,C9,C11,C13,C15)</f>
        <v>368</v>
      </c>
      <c r="D16" s="6">
        <f>SUM(D3,D5,D7,D9,D11,D13,D15)</f>
        <v>259404.4</v>
      </c>
      <c r="E16" s="6">
        <f>SUM(E3,E5,E7,E9,E11,E13,E15)</f>
        <v>23027.599999999999</v>
      </c>
      <c r="F16" s="6" t="s">
        <v>116</v>
      </c>
      <c r="G16" s="93" t="s">
        <v>63</v>
      </c>
      <c r="H16" s="93" t="s">
        <v>64</v>
      </c>
      <c r="I16" s="93" t="s">
        <v>65</v>
      </c>
      <c r="J16" s="93" t="s">
        <v>66</v>
      </c>
      <c r="K16" s="93" t="s">
        <v>67</v>
      </c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6"/>
      <c r="W16" s="6"/>
      <c r="X16" s="6"/>
      <c r="Y16" s="6"/>
      <c r="Z16" s="9"/>
      <c r="AA16" s="9"/>
      <c r="AB16" s="9"/>
      <c r="AC16" s="9"/>
      <c r="AD16" s="9"/>
      <c r="AE16" s="9"/>
      <c r="AF16" s="9"/>
      <c r="AG16" s="9"/>
      <c r="AH16" s="9"/>
      <c r="AI16" s="9"/>
      <c r="AJ16" s="9"/>
      <c r="AK16" s="9"/>
      <c r="AL16" s="9"/>
      <c r="AM16" s="9"/>
      <c r="AN16" s="9"/>
      <c r="AO16" s="9"/>
      <c r="AP16" s="9"/>
      <c r="AQ16" s="9"/>
      <c r="AR16" s="9"/>
      <c r="AS16" s="9"/>
      <c r="AT16" s="9"/>
      <c r="AU16" s="9"/>
      <c r="AV16" s="9"/>
      <c r="AW16" s="9"/>
      <c r="AX16" s="9"/>
      <c r="AY16" s="9"/>
      <c r="AZ16" s="9"/>
    </row>
    <row r="17" spans="1:52" s="57" customFormat="1">
      <c r="A17" s="51" t="s">
        <v>17</v>
      </c>
      <c r="B17" s="52">
        <v>30000</v>
      </c>
      <c r="C17" s="53"/>
      <c r="D17" s="53">
        <f>B17-C17-E17</f>
        <v>30000</v>
      </c>
      <c r="E17" s="53">
        <f>SUM(F17:BE17)</f>
        <v>0</v>
      </c>
      <c r="F17" s="54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54"/>
      <c r="R17" s="54"/>
      <c r="S17" s="54"/>
      <c r="T17" s="54"/>
      <c r="U17" s="54"/>
      <c r="V17" s="55"/>
      <c r="W17" s="55"/>
      <c r="X17" s="54"/>
      <c r="Y17" s="54"/>
      <c r="Z17" s="56"/>
      <c r="AA17" s="56"/>
      <c r="AB17" s="56"/>
      <c r="AC17" s="56"/>
      <c r="AD17" s="56"/>
      <c r="AE17" s="56"/>
      <c r="AF17" s="56"/>
      <c r="AG17" s="56"/>
      <c r="AH17" s="56"/>
      <c r="AI17" s="56"/>
      <c r="AJ17" s="56"/>
      <c r="AK17" s="56"/>
      <c r="AL17" s="56"/>
      <c r="AM17" s="56"/>
      <c r="AN17" s="56"/>
      <c r="AO17" s="56"/>
      <c r="AP17" s="56"/>
      <c r="AQ17" s="56"/>
      <c r="AR17" s="56"/>
      <c r="AS17" s="56"/>
      <c r="AT17" s="56"/>
      <c r="AU17" s="56"/>
      <c r="AV17" s="56"/>
      <c r="AW17" s="56"/>
      <c r="AX17" s="56"/>
      <c r="AY17" s="56"/>
      <c r="AZ17" s="56"/>
    </row>
    <row r="18" spans="1:52" s="57" customFormat="1">
      <c r="A18" s="51" t="s">
        <v>18</v>
      </c>
      <c r="B18" s="52">
        <v>14</v>
      </c>
      <c r="C18" s="58"/>
      <c r="D18" s="58"/>
      <c r="E18" s="58"/>
      <c r="F18" s="52"/>
      <c r="G18" s="79"/>
      <c r="H18" s="79"/>
      <c r="I18" s="79"/>
      <c r="J18" s="79"/>
      <c r="K18" s="82"/>
      <c r="L18" s="83"/>
      <c r="M18" s="79"/>
      <c r="N18" s="78"/>
      <c r="O18" s="79"/>
      <c r="P18" s="79"/>
      <c r="Q18" s="52"/>
      <c r="R18" s="54"/>
      <c r="S18" s="54"/>
      <c r="T18" s="54"/>
      <c r="U18" s="54"/>
      <c r="V18" s="54"/>
      <c r="W18" s="54"/>
      <c r="X18" s="54"/>
      <c r="Y18" s="54"/>
      <c r="Z18" s="56"/>
      <c r="AA18" s="56"/>
      <c r="AB18" s="56"/>
      <c r="AC18" s="56"/>
      <c r="AD18" s="56"/>
      <c r="AE18" s="56"/>
      <c r="AF18" s="56"/>
      <c r="AG18" s="56"/>
      <c r="AH18" s="56"/>
      <c r="AI18" s="56"/>
      <c r="AJ18" s="56"/>
      <c r="AK18" s="56"/>
      <c r="AL18" s="56"/>
      <c r="AM18" s="56"/>
      <c r="AN18" s="56"/>
      <c r="AO18" s="56"/>
      <c r="AP18" s="56"/>
      <c r="AQ18" s="56"/>
      <c r="AR18" s="56"/>
      <c r="AS18" s="56"/>
      <c r="AT18" s="56"/>
      <c r="AU18" s="56"/>
      <c r="AV18" s="56"/>
      <c r="AW18" s="56"/>
      <c r="AX18" s="56"/>
      <c r="AY18" s="56"/>
      <c r="AZ18" s="56"/>
    </row>
    <row r="19" spans="1:52" s="105" customFormat="1">
      <c r="A19" s="102" t="s">
        <v>40</v>
      </c>
      <c r="B19" s="96">
        <v>27000</v>
      </c>
      <c r="C19" s="161">
        <f>SUM(D20,E20:F20)</f>
        <v>1372.87</v>
      </c>
      <c r="D19" s="106">
        <f>B19-C19-E19</f>
        <v>2312.130000000001</v>
      </c>
      <c r="E19" s="96">
        <f>SUM(F19:BE19)</f>
        <v>23315</v>
      </c>
      <c r="F19" s="103">
        <v>32</v>
      </c>
      <c r="G19" s="103">
        <v>7962</v>
      </c>
      <c r="H19" s="103">
        <v>2968</v>
      </c>
      <c r="I19" s="103">
        <v>3865</v>
      </c>
      <c r="J19" s="103">
        <v>385</v>
      </c>
      <c r="K19" s="103">
        <v>1853</v>
      </c>
      <c r="L19" s="103">
        <v>638</v>
      </c>
      <c r="M19" s="103">
        <v>136.5</v>
      </c>
      <c r="N19" s="103">
        <v>1632.5</v>
      </c>
      <c r="O19" s="103">
        <v>900</v>
      </c>
      <c r="P19" s="98">
        <v>500</v>
      </c>
      <c r="Q19" s="103">
        <v>1200</v>
      </c>
      <c r="R19" s="103">
        <v>980</v>
      </c>
      <c r="S19" s="103">
        <v>180</v>
      </c>
      <c r="T19" s="96">
        <v>83</v>
      </c>
      <c r="U19" s="96"/>
      <c r="V19" s="96"/>
      <c r="W19" s="96"/>
      <c r="X19" s="96"/>
      <c r="Y19" s="96"/>
      <c r="Z19" s="104"/>
      <c r="AA19" s="104"/>
      <c r="AB19" s="104"/>
      <c r="AC19" s="104"/>
      <c r="AD19" s="104"/>
      <c r="AE19" s="104"/>
      <c r="AF19" s="104"/>
      <c r="AG19" s="104"/>
      <c r="AH19" s="104"/>
      <c r="AI19" s="104"/>
      <c r="AJ19" s="104"/>
      <c r="AK19" s="104"/>
      <c r="AL19" s="104"/>
      <c r="AM19" s="104"/>
      <c r="AN19" s="104"/>
      <c r="AO19" s="104"/>
      <c r="AP19" s="104"/>
      <c r="AQ19" s="104"/>
      <c r="AR19" s="104"/>
      <c r="AS19" s="104"/>
      <c r="AT19" s="104"/>
      <c r="AU19" s="104"/>
      <c r="AV19" s="104"/>
      <c r="AW19" s="104"/>
      <c r="AX19" s="104"/>
      <c r="AY19" s="104"/>
      <c r="AZ19" s="104"/>
    </row>
    <row r="20" spans="1:52">
      <c r="A20" s="19" t="s">
        <v>31</v>
      </c>
      <c r="B20" s="30">
        <v>1.1599999999999999</v>
      </c>
      <c r="C20" s="162" t="s">
        <v>76</v>
      </c>
      <c r="D20" s="85">
        <v>907.87</v>
      </c>
      <c r="E20" s="85">
        <v>465</v>
      </c>
      <c r="F20" s="85">
        <v>0</v>
      </c>
      <c r="G20" s="163"/>
      <c r="H20" s="163"/>
      <c r="I20" s="163"/>
      <c r="J20" s="163"/>
      <c r="K20" s="32"/>
      <c r="L20" s="32"/>
      <c r="M20" s="32"/>
      <c r="N20" s="32"/>
      <c r="O20" s="32" t="s">
        <v>125</v>
      </c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12" customFormat="1">
      <c r="A21" s="107" t="s">
        <v>7</v>
      </c>
      <c r="B21" s="108">
        <v>31000</v>
      </c>
      <c r="C21" s="143">
        <v>10225</v>
      </c>
      <c r="D21" s="109">
        <f>B21-C21-E21</f>
        <v>13495</v>
      </c>
      <c r="E21" s="108">
        <f>SUM(F21:BE21)</f>
        <v>7280</v>
      </c>
      <c r="F21" s="110">
        <v>550</v>
      </c>
      <c r="G21" s="110">
        <v>450</v>
      </c>
      <c r="H21" s="110">
        <v>493</v>
      </c>
      <c r="I21" s="110">
        <v>486</v>
      </c>
      <c r="J21" s="110">
        <v>487</v>
      </c>
      <c r="K21" s="110">
        <v>632.5</v>
      </c>
      <c r="L21" s="110">
        <v>500</v>
      </c>
      <c r="M21" s="110">
        <v>1936</v>
      </c>
      <c r="N21" s="110">
        <v>236</v>
      </c>
      <c r="O21" s="110">
        <v>188.5</v>
      </c>
      <c r="P21" s="110">
        <v>325</v>
      </c>
      <c r="Q21" s="110">
        <v>500</v>
      </c>
      <c r="R21" s="110">
        <v>496</v>
      </c>
      <c r="S21" s="110"/>
      <c r="T21" s="110"/>
      <c r="U21" s="110"/>
      <c r="V21" s="108"/>
      <c r="W21" s="108"/>
      <c r="X21" s="108"/>
      <c r="Y21" s="108"/>
      <c r="Z21" s="111"/>
      <c r="AA21" s="111"/>
      <c r="AB21" s="111"/>
      <c r="AC21" s="111"/>
      <c r="AD21" s="111"/>
      <c r="AE21" s="111"/>
      <c r="AF21" s="111"/>
      <c r="AG21" s="111"/>
      <c r="AH21" s="111"/>
      <c r="AI21" s="111"/>
      <c r="AJ21" s="111"/>
      <c r="AK21" s="111"/>
      <c r="AL21" s="111"/>
      <c r="AM21" s="111"/>
      <c r="AN21" s="111"/>
      <c r="AO21" s="111"/>
      <c r="AP21" s="111"/>
      <c r="AQ21" s="111"/>
      <c r="AR21" s="111"/>
      <c r="AS21" s="111"/>
      <c r="AT21" s="111"/>
      <c r="AU21" s="111"/>
      <c r="AV21" s="111"/>
      <c r="AW21" s="111"/>
      <c r="AX21" s="111"/>
      <c r="AY21" s="111"/>
      <c r="AZ21" s="111"/>
    </row>
    <row r="22" spans="1:52">
      <c r="A22" s="19"/>
      <c r="B22" s="13">
        <v>2.12</v>
      </c>
      <c r="C22" s="18"/>
      <c r="D22" s="4"/>
      <c r="E22" s="38" t="s">
        <v>52</v>
      </c>
      <c r="F22" s="32" t="s">
        <v>75</v>
      </c>
      <c r="G22" s="32" t="s">
        <v>72</v>
      </c>
      <c r="H22" s="32" t="s">
        <v>73</v>
      </c>
      <c r="I22" s="32" t="s">
        <v>74</v>
      </c>
      <c r="J22" s="32"/>
      <c r="K22" s="32"/>
      <c r="L22" s="32"/>
      <c r="M22" s="32">
        <v>3.1</v>
      </c>
      <c r="N22" s="32" t="s">
        <v>72</v>
      </c>
      <c r="O22" s="32" t="s">
        <v>73</v>
      </c>
      <c r="P22" s="32" t="s">
        <v>74</v>
      </c>
      <c r="Q22" s="32"/>
      <c r="R22" s="32"/>
      <c r="S22" s="32"/>
      <c r="T22" s="32"/>
      <c r="U22" s="32"/>
      <c r="V22" s="32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0" customFormat="1">
      <c r="A23" s="95" t="s">
        <v>41</v>
      </c>
      <c r="B23" s="96">
        <v>70000</v>
      </c>
      <c r="C23" s="97">
        <v>2567</v>
      </c>
      <c r="D23" s="97">
        <f>B23-C23-E23</f>
        <v>65536</v>
      </c>
      <c r="E23" s="97">
        <f>SUM(F23:BE23)</f>
        <v>1897</v>
      </c>
      <c r="F23" s="98">
        <v>369</v>
      </c>
      <c r="G23" s="101">
        <v>362.5</v>
      </c>
      <c r="H23" s="101">
        <v>138</v>
      </c>
      <c r="I23" s="101">
        <v>365</v>
      </c>
      <c r="J23" s="170">
        <v>662.5</v>
      </c>
      <c r="K23" s="170"/>
      <c r="L23" s="170"/>
      <c r="M23" s="170"/>
      <c r="N23" s="101"/>
      <c r="O23" s="101"/>
      <c r="P23" s="101"/>
      <c r="Q23" s="101"/>
      <c r="R23" s="97"/>
      <c r="S23" s="97"/>
      <c r="T23" s="97"/>
      <c r="U23" s="97"/>
      <c r="V23" s="97"/>
      <c r="W23" s="97"/>
      <c r="X23" s="97"/>
      <c r="Y23" s="97"/>
      <c r="Z23" s="99"/>
      <c r="AA23" s="99"/>
      <c r="AB23" s="99"/>
      <c r="AC23" s="99"/>
      <c r="AD23" s="99"/>
      <c r="AE23" s="99"/>
      <c r="AF23" s="99"/>
      <c r="AG23" s="99"/>
      <c r="AH23" s="99"/>
      <c r="AI23" s="99"/>
      <c r="AJ23" s="99"/>
      <c r="AK23" s="99"/>
      <c r="AL23" s="99"/>
      <c r="AM23" s="99"/>
      <c r="AN23" s="99"/>
      <c r="AO23" s="99"/>
      <c r="AP23" s="99"/>
      <c r="AQ23" s="99"/>
      <c r="AR23" s="99"/>
      <c r="AS23" s="99"/>
      <c r="AT23" s="99"/>
      <c r="AU23" s="99"/>
      <c r="AV23" s="99"/>
      <c r="AW23" s="99"/>
      <c r="AX23" s="99"/>
      <c r="AY23" s="99"/>
      <c r="AZ23" s="99"/>
    </row>
    <row r="24" spans="1:52" s="2" customFormat="1">
      <c r="A24" s="85" t="s">
        <v>123</v>
      </c>
      <c r="B24" s="30">
        <v>3.16</v>
      </c>
      <c r="C24" s="49"/>
      <c r="D24" s="3"/>
      <c r="E24" s="3"/>
      <c r="F24" s="32"/>
      <c r="G24" s="32"/>
      <c r="H24" s="31"/>
      <c r="I24" s="31"/>
      <c r="J24" s="55"/>
      <c r="K24" s="171"/>
      <c r="L24" s="171"/>
      <c r="M24" s="55"/>
      <c r="N24" s="31"/>
      <c r="O24" s="31"/>
      <c r="P24" s="31"/>
      <c r="Q24" s="3"/>
      <c r="R24" s="3"/>
      <c r="S24" s="3"/>
      <c r="T24" s="3"/>
      <c r="U24" s="3"/>
      <c r="V24" s="3"/>
      <c r="W24" s="3"/>
      <c r="X24" s="3"/>
      <c r="Y24" s="3"/>
      <c r="Z24" s="46"/>
      <c r="AA24" s="46"/>
      <c r="AB24" s="46"/>
      <c r="AC24" s="4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  <c r="AQ24" s="46"/>
      <c r="AR24" s="46"/>
      <c r="AS24" s="46"/>
      <c r="AT24" s="46"/>
      <c r="AU24" s="46"/>
      <c r="AV24" s="46"/>
      <c r="AW24" s="46"/>
      <c r="AX24" s="46"/>
      <c r="AY24" s="46"/>
      <c r="AZ24" s="46"/>
    </row>
    <row r="25" spans="1:52" s="123" customFormat="1">
      <c r="A25" s="119" t="s">
        <v>8</v>
      </c>
      <c r="B25" s="120">
        <v>13000</v>
      </c>
      <c r="C25" s="121">
        <v>7675</v>
      </c>
      <c r="D25" s="120">
        <f>B25-C25-E25</f>
        <v>331</v>
      </c>
      <c r="E25" s="121">
        <f>SUM(F25:BE25)</f>
        <v>4994</v>
      </c>
      <c r="F25" s="122">
        <v>1500</v>
      </c>
      <c r="G25" s="122">
        <v>238.5</v>
      </c>
      <c r="H25" s="122">
        <v>300</v>
      </c>
      <c r="I25" s="122">
        <v>212.5</v>
      </c>
      <c r="J25" s="122">
        <v>52</v>
      </c>
      <c r="K25" s="122">
        <v>200</v>
      </c>
      <c r="L25" s="122">
        <v>125</v>
      </c>
      <c r="M25" s="122">
        <v>196</v>
      </c>
      <c r="N25" s="122">
        <v>170</v>
      </c>
      <c r="O25" s="122">
        <v>2000</v>
      </c>
      <c r="P25" s="122"/>
      <c r="Q25" s="122"/>
      <c r="R25" s="122"/>
      <c r="S25" s="122"/>
      <c r="T25" s="120"/>
      <c r="U25" s="120"/>
      <c r="V25" s="120"/>
      <c r="W25" s="120"/>
      <c r="X25" s="120"/>
      <c r="Y25" s="120"/>
      <c r="Z25" s="25"/>
      <c r="AA25" s="25"/>
      <c r="AB25" s="25"/>
      <c r="AC25" s="25"/>
      <c r="AD25" s="25"/>
      <c r="AE25" s="25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25"/>
    </row>
    <row r="26" spans="1:52">
      <c r="A26" s="5"/>
      <c r="B26" s="30">
        <v>3.16</v>
      </c>
      <c r="C26" s="4"/>
      <c r="D26" s="4"/>
      <c r="E26" s="4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3" customFormat="1">
      <c r="A27" s="119" t="s">
        <v>80</v>
      </c>
      <c r="B27" s="120">
        <v>20000</v>
      </c>
      <c r="C27" s="121">
        <f>SUM(F28,E28)</f>
        <v>2143.09</v>
      </c>
      <c r="D27" s="120">
        <f>B27-C27-E27</f>
        <v>17039.91</v>
      </c>
      <c r="E27" s="121">
        <f>SUM(F27:BE27)</f>
        <v>817</v>
      </c>
      <c r="F27" s="122">
        <v>323</v>
      </c>
      <c r="G27" s="122">
        <v>188</v>
      </c>
      <c r="H27" s="122">
        <v>55</v>
      </c>
      <c r="I27" s="122">
        <v>56</v>
      </c>
      <c r="J27" s="122">
        <v>90</v>
      </c>
      <c r="K27" s="122">
        <v>45</v>
      </c>
      <c r="L27" s="122">
        <v>60</v>
      </c>
      <c r="M27" s="122"/>
      <c r="N27" s="122"/>
      <c r="O27" s="122"/>
      <c r="P27" s="122"/>
      <c r="Q27" s="122"/>
      <c r="R27" s="122"/>
      <c r="S27" s="122"/>
      <c r="T27" s="120"/>
      <c r="U27" s="120"/>
      <c r="V27" s="120"/>
      <c r="W27" s="120"/>
      <c r="X27" s="120"/>
      <c r="Y27" s="120"/>
      <c r="Z27" s="25"/>
      <c r="AA27" s="25"/>
      <c r="AB27" s="25"/>
      <c r="AC27" s="25"/>
      <c r="AD27" s="25"/>
      <c r="AE27" s="25"/>
      <c r="AF27" s="25"/>
      <c r="AG27" s="25"/>
      <c r="AH27" s="25"/>
      <c r="AI27" s="25"/>
      <c r="AJ27" s="25"/>
      <c r="AK27" s="25"/>
      <c r="AL27" s="25"/>
      <c r="AM27" s="25"/>
      <c r="AN27" s="25"/>
      <c r="AO27" s="25"/>
      <c r="AP27" s="25"/>
      <c r="AQ27" s="25"/>
      <c r="AR27" s="25"/>
      <c r="AS27" s="25"/>
      <c r="AT27" s="25"/>
      <c r="AU27" s="25"/>
      <c r="AV27" s="25"/>
      <c r="AW27" s="25"/>
      <c r="AX27" s="25"/>
      <c r="AY27" s="25"/>
      <c r="AZ27" s="25"/>
    </row>
    <row r="28" spans="1:52">
      <c r="A28" s="166" t="s">
        <v>86</v>
      </c>
      <c r="B28" s="30">
        <v>3.16</v>
      </c>
      <c r="C28" s="38" t="s">
        <v>31</v>
      </c>
      <c r="D28" s="32"/>
      <c r="E28" s="85">
        <v>1789.77</v>
      </c>
      <c r="F28" s="85">
        <v>353.32</v>
      </c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9" customFormat="1">
      <c r="A29" s="124" t="s">
        <v>5</v>
      </c>
      <c r="B29" s="125">
        <v>52000</v>
      </c>
      <c r="C29" s="126">
        <v>5030</v>
      </c>
      <c r="D29" s="125">
        <f>B29-C29-E29</f>
        <v>43163.8</v>
      </c>
      <c r="E29" s="125">
        <f>SUM(F29:BE29)</f>
        <v>3806.2</v>
      </c>
      <c r="F29" s="127">
        <v>1100</v>
      </c>
      <c r="G29" s="127">
        <v>236</v>
      </c>
      <c r="H29" s="127">
        <v>688</v>
      </c>
      <c r="I29" s="127">
        <v>263</v>
      </c>
      <c r="J29" s="127">
        <v>136</v>
      </c>
      <c r="K29" s="127">
        <v>500</v>
      </c>
      <c r="L29" s="127">
        <v>323.2</v>
      </c>
      <c r="M29" s="127">
        <v>200</v>
      </c>
      <c r="N29" s="127">
        <v>360</v>
      </c>
      <c r="O29" s="127"/>
      <c r="P29" s="127"/>
      <c r="Q29" s="127"/>
      <c r="R29" s="127"/>
      <c r="S29" s="127"/>
      <c r="T29" s="127"/>
      <c r="U29" s="125"/>
      <c r="V29" s="125"/>
      <c r="W29" s="125"/>
      <c r="X29" s="125"/>
      <c r="Y29" s="125"/>
      <c r="Z29" s="128"/>
      <c r="AA29" s="128"/>
      <c r="AB29" s="128"/>
      <c r="AC29" s="128"/>
      <c r="AD29" s="128"/>
      <c r="AE29" s="128"/>
      <c r="AF29" s="128"/>
      <c r="AG29" s="128"/>
      <c r="AH29" s="128"/>
      <c r="AI29" s="128"/>
      <c r="AJ29" s="128"/>
      <c r="AK29" s="128"/>
      <c r="AL29" s="128"/>
      <c r="AM29" s="128"/>
      <c r="AN29" s="128"/>
      <c r="AO29" s="128"/>
      <c r="AP29" s="128"/>
      <c r="AQ29" s="128"/>
      <c r="AR29" s="128"/>
      <c r="AS29" s="128"/>
      <c r="AT29" s="128"/>
      <c r="AU29" s="128"/>
      <c r="AV29" s="128"/>
      <c r="AW29" s="128"/>
      <c r="AX29" s="128"/>
      <c r="AY29" s="128"/>
      <c r="AZ29" s="128"/>
    </row>
    <row r="30" spans="1:52">
      <c r="A30" s="5"/>
      <c r="B30" s="13">
        <v>3.17</v>
      </c>
      <c r="C30" s="71"/>
      <c r="D30" s="4"/>
      <c r="E30" s="38" t="s">
        <v>53</v>
      </c>
      <c r="F30" s="32"/>
      <c r="G30" s="32"/>
      <c r="H30" s="32"/>
      <c r="I30" s="32"/>
      <c r="J30" s="32"/>
      <c r="K30" s="32"/>
      <c r="L30" s="34"/>
      <c r="M30" s="34">
        <v>3.2</v>
      </c>
      <c r="N30" s="32"/>
      <c r="O30" s="34"/>
      <c r="P30" s="32"/>
      <c r="Q30" s="34"/>
      <c r="R30" s="34"/>
      <c r="S30" s="32"/>
      <c r="T30" s="32"/>
      <c r="U30" s="32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18" customFormat="1">
      <c r="A31" s="113" t="s">
        <v>22</v>
      </c>
      <c r="B31" s="134">
        <f>SUM(A37,-B15)</f>
        <v>19200</v>
      </c>
      <c r="C31" s="115">
        <v>7616</v>
      </c>
      <c r="D31" s="114">
        <f>B31-C31-E31</f>
        <v>8845</v>
      </c>
      <c r="E31" s="114">
        <f>SUM(F31:BE31)</f>
        <v>2739</v>
      </c>
      <c r="F31" s="116">
        <v>110</v>
      </c>
      <c r="G31" s="116">
        <v>790</v>
      </c>
      <c r="H31" s="116">
        <v>532</v>
      </c>
      <c r="I31" s="116">
        <v>253</v>
      </c>
      <c r="J31" s="116">
        <v>165</v>
      </c>
      <c r="K31" s="116">
        <v>362</v>
      </c>
      <c r="L31" s="116">
        <v>250</v>
      </c>
      <c r="M31" s="116">
        <v>105</v>
      </c>
      <c r="N31" s="116">
        <v>122</v>
      </c>
      <c r="O31" s="116">
        <v>50</v>
      </c>
      <c r="P31" s="116"/>
      <c r="Q31" s="116"/>
      <c r="R31" s="116"/>
      <c r="S31" s="116"/>
      <c r="T31" s="116"/>
      <c r="U31" s="114"/>
      <c r="V31" s="114"/>
      <c r="W31" s="114"/>
      <c r="X31" s="114"/>
      <c r="Y31" s="114"/>
      <c r="Z31" s="114"/>
      <c r="AA31" s="114"/>
      <c r="AB31" s="114"/>
      <c r="AC31" s="114"/>
      <c r="AD31" s="114"/>
      <c r="AE31" s="114"/>
      <c r="AF31" s="114"/>
      <c r="AG31" s="114"/>
      <c r="AH31" s="114"/>
      <c r="AI31" s="114"/>
      <c r="AJ31" s="114"/>
      <c r="AK31" s="114"/>
      <c r="AL31" s="117"/>
      <c r="AM31" s="117"/>
      <c r="AN31" s="117"/>
      <c r="AO31" s="117"/>
      <c r="AP31" s="117"/>
      <c r="AQ31" s="117"/>
      <c r="AR31" s="117"/>
      <c r="AS31" s="117"/>
      <c r="AT31" s="117"/>
      <c r="AU31" s="117"/>
      <c r="AV31" s="117"/>
      <c r="AW31" s="117"/>
      <c r="AX31" s="117"/>
      <c r="AY31" s="117"/>
      <c r="AZ31" s="117"/>
    </row>
    <row r="32" spans="1:52">
      <c r="A32" s="37">
        <v>1105</v>
      </c>
      <c r="B32" s="13">
        <v>3.17</v>
      </c>
      <c r="C32" s="30"/>
      <c r="D32" s="109"/>
      <c r="E32" s="38" t="s">
        <v>23</v>
      </c>
      <c r="F32" s="32">
        <v>1</v>
      </c>
      <c r="G32" s="32">
        <v>2</v>
      </c>
      <c r="H32" s="32">
        <v>3</v>
      </c>
      <c r="I32" s="32">
        <v>4</v>
      </c>
      <c r="J32" s="32">
        <v>5</v>
      </c>
      <c r="K32" s="32">
        <v>6</v>
      </c>
      <c r="L32" s="32"/>
      <c r="M32" s="4"/>
      <c r="N32" s="32"/>
      <c r="O32" s="32"/>
      <c r="P32" s="32"/>
      <c r="Q32" s="32"/>
      <c r="R32" s="34"/>
      <c r="S32" s="34"/>
      <c r="T32" s="32"/>
      <c r="U32" s="32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05" customFormat="1">
      <c r="A33" s="102" t="s">
        <v>6</v>
      </c>
      <c r="B33" s="96">
        <v>12000</v>
      </c>
      <c r="C33" s="97">
        <f>SUM(F36,G36)</f>
        <v>2270.3000000000002</v>
      </c>
      <c r="D33" s="96">
        <f>B33-C33-E33</f>
        <v>7957.2000000000007</v>
      </c>
      <c r="E33" s="96">
        <f>SUM(F33:BE33)</f>
        <v>1772.5</v>
      </c>
      <c r="F33" s="103">
        <v>450</v>
      </c>
      <c r="G33" s="103">
        <v>1100</v>
      </c>
      <c r="H33" s="103">
        <v>122.5</v>
      </c>
      <c r="I33" s="103">
        <v>100</v>
      </c>
      <c r="J33" s="103"/>
      <c r="K33" s="103"/>
      <c r="L33" s="103"/>
      <c r="M33" s="103"/>
      <c r="N33" s="103"/>
      <c r="O33" s="103"/>
      <c r="P33" s="103"/>
      <c r="Q33" s="103"/>
      <c r="R33" s="103"/>
      <c r="S33" s="103"/>
      <c r="T33" s="96"/>
      <c r="U33" s="96"/>
      <c r="V33" s="96"/>
      <c r="W33" s="96"/>
      <c r="X33" s="96"/>
      <c r="Y33" s="96"/>
      <c r="Z33" s="104"/>
      <c r="AA33" s="104"/>
      <c r="AB33" s="104"/>
      <c r="AC33" s="104"/>
      <c r="AD33" s="104"/>
      <c r="AE33" s="104"/>
      <c r="AF33" s="104"/>
      <c r="AG33" s="104"/>
      <c r="AH33" s="104"/>
      <c r="AI33" s="104"/>
      <c r="AJ33" s="104"/>
      <c r="AK33" s="104"/>
      <c r="AL33" s="104"/>
      <c r="AM33" s="104"/>
      <c r="AN33" s="104"/>
      <c r="AO33" s="104"/>
      <c r="AP33" s="104"/>
      <c r="AQ33" s="104"/>
      <c r="AR33" s="104"/>
      <c r="AS33" s="104"/>
      <c r="AT33" s="104"/>
      <c r="AU33" s="104"/>
      <c r="AV33" s="104"/>
      <c r="AW33" s="104"/>
      <c r="AX33" s="104"/>
      <c r="AY33" s="104"/>
      <c r="AZ33" s="104"/>
    </row>
    <row r="34" spans="1:52">
      <c r="A34" s="85" t="s">
        <v>30</v>
      </c>
      <c r="B34" s="19">
        <v>2.15</v>
      </c>
      <c r="C34" s="18" t="s">
        <v>31</v>
      </c>
      <c r="D34" s="7"/>
      <c r="E34" s="38" t="s">
        <v>35</v>
      </c>
      <c r="F34" s="32" t="s">
        <v>35</v>
      </c>
      <c r="G34" s="32"/>
      <c r="H34" s="13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4"/>
      <c r="U34" s="4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8" customFormat="1">
      <c r="A35" s="16" t="s">
        <v>12</v>
      </c>
      <c r="B35" s="11">
        <f>SUM(B19,B21,B23,B25,B27,B29,B31,B33)</f>
        <v>244200</v>
      </c>
      <c r="C35" s="17">
        <f>SUM(C19,C21,C23,C25,C27,C29,C31,C33)</f>
        <v>38899.26</v>
      </c>
      <c r="D35" s="9">
        <f>SUM(D19,D21,D23,D25,D27,D29,D31,D33)</f>
        <v>158680.04000000004</v>
      </c>
      <c r="E35" s="9">
        <f>SUM(E19,E21,E23,E25,E27,E29,E31,E33)</f>
        <v>46620.7</v>
      </c>
      <c r="F35" s="40"/>
      <c r="G35" s="40"/>
      <c r="H35" s="40"/>
      <c r="I35" s="40"/>
      <c r="J35" s="40"/>
      <c r="K35" s="40"/>
      <c r="L35" s="40"/>
      <c r="M35" s="40"/>
      <c r="N35" s="33"/>
      <c r="O35" s="33"/>
      <c r="P35" s="33"/>
      <c r="Q35" s="33"/>
      <c r="R35" s="33"/>
      <c r="S35" s="33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  <c r="AF35" s="9"/>
      <c r="AG35" s="9"/>
      <c r="AH35" s="9"/>
      <c r="AI35" s="9"/>
      <c r="AJ35" s="9"/>
      <c r="AK35" s="9"/>
      <c r="AL35" s="9"/>
      <c r="AM35" s="9"/>
      <c r="AN35" s="9"/>
      <c r="AO35" s="9"/>
      <c r="AP35" s="9"/>
      <c r="AQ35" s="9"/>
      <c r="AR35" s="9"/>
      <c r="AS35" s="9"/>
      <c r="AT35" s="9"/>
      <c r="AU35" s="9"/>
      <c r="AV35" s="9"/>
      <c r="AW35" s="9"/>
      <c r="AX35" s="9"/>
      <c r="AY35" s="9"/>
      <c r="AZ35" s="9"/>
    </row>
    <row r="36" spans="1:52" s="2" customFormat="1">
      <c r="A36" s="42"/>
      <c r="B36" s="94"/>
      <c r="D36" s="43"/>
      <c r="E36" s="43"/>
      <c r="F36" s="85">
        <v>972.82</v>
      </c>
      <c r="G36" s="85">
        <v>1297.48</v>
      </c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</row>
    <row r="37" spans="1:52">
      <c r="A37" s="89">
        <v>20000</v>
      </c>
      <c r="B37" s="90" t="s">
        <v>38</v>
      </c>
      <c r="C37" s="2"/>
      <c r="E37" s="2"/>
      <c r="F37" s="50" t="s">
        <v>44</v>
      </c>
      <c r="G37" s="50" t="s">
        <v>45</v>
      </c>
      <c r="H37" s="2"/>
      <c r="I37" s="2"/>
      <c r="J37" s="72" t="s">
        <v>25</v>
      </c>
      <c r="K37" s="75">
        <f>SUM(B16,B35)</f>
        <v>527000</v>
      </c>
      <c r="L37" s="2"/>
      <c r="M37" s="59" t="s">
        <v>28</v>
      </c>
      <c r="N37" s="75">
        <f>SUM(A45,A54,A64)</f>
        <v>0</v>
      </c>
      <c r="O37" s="2"/>
    </row>
    <row r="38" spans="1:52">
      <c r="G38" s="20"/>
      <c r="H38" s="2"/>
      <c r="I38" s="2"/>
      <c r="J38" s="72" t="s">
        <v>27</v>
      </c>
      <c r="K38" s="74">
        <f>SUM(K37,-K39)</f>
        <v>108915.55999999994</v>
      </c>
      <c r="L38" s="2"/>
      <c r="M38" s="76" t="s">
        <v>29</v>
      </c>
      <c r="N38" s="77">
        <f>SUM(N37,-K38)</f>
        <v>-108915.55999999994</v>
      </c>
      <c r="O38" s="155" t="s">
        <v>51</v>
      </c>
      <c r="P38" s="81">
        <v>0</v>
      </c>
      <c r="R38"/>
    </row>
    <row r="39" spans="1:52">
      <c r="A39" s="22" t="s">
        <v>13</v>
      </c>
      <c r="B39" s="22" t="s">
        <v>14</v>
      </c>
      <c r="C39" s="22" t="s">
        <v>15</v>
      </c>
      <c r="D39" s="22" t="s">
        <v>4</v>
      </c>
      <c r="E39" s="23"/>
      <c r="F39" s="24"/>
      <c r="G39" s="23"/>
      <c r="H39" s="24"/>
      <c r="I39" s="24"/>
      <c r="J39" s="72" t="s">
        <v>26</v>
      </c>
      <c r="K39" s="75">
        <f>SUM(D16,D35)</f>
        <v>418084.44000000006</v>
      </c>
      <c r="L39" s="2"/>
    </row>
    <row r="40" spans="1:52">
      <c r="A40" s="21">
        <f>SUM(B40:C40)</f>
        <v>0</v>
      </c>
      <c r="B40" s="23">
        <v>0</v>
      </c>
      <c r="C40" s="25">
        <f>SUM(D40:R40)</f>
        <v>0</v>
      </c>
      <c r="D40" s="28"/>
      <c r="E40" s="29"/>
      <c r="F40" s="29"/>
      <c r="G40" s="29"/>
      <c r="H40" s="29"/>
      <c r="I40" s="29"/>
      <c r="J40" s="91"/>
    </row>
    <row r="41" spans="1:52">
      <c r="A41" s="21"/>
      <c r="B41" s="23"/>
      <c r="C41" s="23"/>
      <c r="D41" s="27"/>
      <c r="E41" s="27"/>
      <c r="F41" s="27"/>
      <c r="G41" s="27"/>
      <c r="H41" s="27"/>
      <c r="I41" s="27"/>
      <c r="J41" s="92"/>
    </row>
    <row r="42" spans="1:52">
      <c r="A42" s="21">
        <f>SUM(B42:C42)</f>
        <v>0</v>
      </c>
      <c r="B42" s="23">
        <v>0</v>
      </c>
      <c r="C42" s="44">
        <f>SUM(D42:R42)</f>
        <v>0</v>
      </c>
      <c r="D42" s="28"/>
      <c r="E42" s="28"/>
      <c r="F42" s="28"/>
      <c r="G42" s="28"/>
      <c r="H42" s="28"/>
      <c r="I42" s="29"/>
      <c r="J42" s="48"/>
      <c r="K42" s="2"/>
    </row>
    <row r="43" spans="1:52">
      <c r="A43" s="21"/>
      <c r="B43" s="23"/>
      <c r="C43" s="23"/>
      <c r="D43" s="27"/>
      <c r="E43" s="27"/>
      <c r="F43" s="27"/>
      <c r="G43" s="27"/>
      <c r="H43" s="27"/>
      <c r="I43" s="27"/>
    </row>
    <row r="44" spans="1:52">
      <c r="A44" s="21">
        <f>SUM(B44:C44)</f>
        <v>0</v>
      </c>
      <c r="B44" s="23">
        <v>0</v>
      </c>
      <c r="C44" s="25">
        <f>SUM(D44:R44)</f>
        <v>0</v>
      </c>
      <c r="D44" s="28"/>
      <c r="E44" s="28"/>
      <c r="F44" s="28"/>
      <c r="G44" s="150"/>
      <c r="H44" s="28"/>
      <c r="I44" s="29"/>
    </row>
    <row r="45" spans="1:52">
      <c r="A45" s="19">
        <f>SUM(A40,A42,A44)</f>
        <v>0</v>
      </c>
      <c r="B45" s="23">
        <f>SUM(B40,B42,B44)</f>
        <v>0</v>
      </c>
      <c r="C45" s="22">
        <f>SUM(C40,C42,C44)</f>
        <v>0</v>
      </c>
      <c r="D45" s="84"/>
      <c r="E45" s="36"/>
      <c r="F45" s="27"/>
      <c r="G45" s="17"/>
      <c r="H45" s="23"/>
      <c r="I45" s="24"/>
      <c r="M45" s="144" t="s">
        <v>46</v>
      </c>
      <c r="P45" s="12"/>
    </row>
    <row r="46" spans="1:52">
      <c r="A46" s="73" t="s">
        <v>34</v>
      </c>
      <c r="D46" s="2"/>
      <c r="E46" s="2"/>
      <c r="F46" s="2"/>
      <c r="G46" s="151"/>
      <c r="I46" s="2"/>
      <c r="M46" s="12">
        <v>20180328</v>
      </c>
      <c r="N46" s="22">
        <v>17</v>
      </c>
    </row>
    <row r="47" spans="1:52">
      <c r="A47" s="35" t="s">
        <v>55</v>
      </c>
      <c r="B47" s="39"/>
      <c r="C47" s="23"/>
      <c r="D47" s="48"/>
      <c r="K47" s="88"/>
      <c r="M47" s="12"/>
      <c r="N47" s="22"/>
    </row>
    <row r="48" spans="1:52">
      <c r="A48" s="22" t="s">
        <v>13</v>
      </c>
      <c r="B48" s="22" t="s">
        <v>14</v>
      </c>
      <c r="C48" s="22" t="s">
        <v>15</v>
      </c>
      <c r="D48" s="22" t="s">
        <v>4</v>
      </c>
      <c r="E48" s="23"/>
      <c r="F48" s="24"/>
      <c r="G48" s="23"/>
      <c r="H48" s="24"/>
      <c r="I48" s="24"/>
    </row>
    <row r="49" spans="1:17">
      <c r="A49" s="21">
        <f>SUM(B49:C49)</f>
        <v>0</v>
      </c>
      <c r="B49" s="23">
        <v>192286.5</v>
      </c>
      <c r="C49" s="25">
        <f>SUM(D49:U49)</f>
        <v>-192286.5</v>
      </c>
      <c r="D49" s="28"/>
      <c r="E49" s="157">
        <v>-192286.5</v>
      </c>
      <c r="F49" s="29"/>
      <c r="G49" s="29"/>
      <c r="H49" s="29"/>
      <c r="I49" s="29"/>
    </row>
    <row r="50" spans="1:17">
      <c r="A50" s="21"/>
      <c r="B50" s="23"/>
      <c r="C50" s="23"/>
      <c r="D50" s="26"/>
      <c r="E50" s="27"/>
      <c r="F50" s="27"/>
      <c r="G50" s="27"/>
      <c r="H50" s="27"/>
      <c r="I50" s="27"/>
    </row>
    <row r="51" spans="1:17">
      <c r="A51" s="21">
        <f>SUM(B51:C51)</f>
        <v>0</v>
      </c>
      <c r="B51" s="23"/>
      <c r="C51" s="25">
        <f>SUM(D51:U51)</f>
        <v>0</v>
      </c>
      <c r="D51" s="142"/>
      <c r="E51" s="28"/>
      <c r="F51" s="29"/>
      <c r="G51" s="28"/>
      <c r="H51" s="29"/>
      <c r="I51" s="29"/>
    </row>
    <row r="52" spans="1:17">
      <c r="A52" s="21"/>
      <c r="B52" s="23"/>
      <c r="C52" s="23"/>
      <c r="D52" s="27"/>
      <c r="E52" s="27"/>
      <c r="F52" s="27"/>
      <c r="G52" s="27"/>
      <c r="H52" s="27"/>
      <c r="I52" s="27"/>
      <c r="J52"/>
      <c r="K52"/>
    </row>
    <row r="53" spans="1:17">
      <c r="A53" s="21">
        <f>SUM(B53:C53)</f>
        <v>0</v>
      </c>
      <c r="B53" s="23">
        <v>0</v>
      </c>
      <c r="C53" s="25">
        <f>SUM(D53:U53)</f>
        <v>0</v>
      </c>
      <c r="D53" s="28"/>
      <c r="E53" s="28"/>
      <c r="F53" s="28"/>
      <c r="G53" s="28"/>
      <c r="H53" s="28"/>
      <c r="I53" s="28"/>
    </row>
    <row r="54" spans="1:17">
      <c r="A54" s="22">
        <f>SUM(A49,A51,A53)</f>
        <v>0</v>
      </c>
      <c r="B54" s="23">
        <f>SUM(B49,B51,B53)</f>
        <v>192286.5</v>
      </c>
      <c r="C54" s="23">
        <f>SUM(C49,C51,C53)</f>
        <v>-192286.5</v>
      </c>
      <c r="D54" s="27"/>
      <c r="E54" s="27"/>
      <c r="F54" s="27"/>
      <c r="G54" s="27"/>
      <c r="H54" s="27"/>
      <c r="I54" s="27"/>
    </row>
    <row r="57" spans="1:17">
      <c r="A57" s="35" t="s">
        <v>19</v>
      </c>
      <c r="B57" s="59"/>
      <c r="E57" s="169" t="s">
        <v>90</v>
      </c>
      <c r="F57" s="168"/>
      <c r="G57" s="168"/>
      <c r="H57" s="168"/>
      <c r="I57" s="168"/>
      <c r="J57" s="168"/>
      <c r="K57" s="168"/>
      <c r="L57" s="168"/>
      <c r="M57" s="168"/>
      <c r="N57" s="168"/>
      <c r="O57" s="168"/>
    </row>
    <row r="58" spans="1:17">
      <c r="A58" s="22" t="s">
        <v>13</v>
      </c>
      <c r="B58" s="22" t="s">
        <v>14</v>
      </c>
      <c r="C58" s="22" t="s">
        <v>15</v>
      </c>
      <c r="D58" s="22" t="s">
        <v>4</v>
      </c>
      <c r="E58" s="23"/>
      <c r="F58" s="24"/>
      <c r="G58" s="23"/>
      <c r="H58" s="24"/>
      <c r="I58" s="24"/>
    </row>
    <row r="59" spans="1:17">
      <c r="A59" s="21">
        <f>SUM(B59:C59)</f>
        <v>0</v>
      </c>
      <c r="B59" s="23">
        <v>0</v>
      </c>
      <c r="C59" s="25">
        <f>SUM(D59:U59)</f>
        <v>0</v>
      </c>
      <c r="D59" s="28"/>
      <c r="E59" s="29"/>
      <c r="F59" s="29"/>
      <c r="G59" s="29"/>
      <c r="H59" s="29"/>
      <c r="I59" s="29"/>
    </row>
    <row r="60" spans="1:17">
      <c r="A60" s="21"/>
      <c r="B60" s="23"/>
      <c r="C60" s="23"/>
      <c r="D60" s="27"/>
      <c r="E60" s="27"/>
      <c r="F60" s="27"/>
      <c r="G60" s="27"/>
      <c r="H60" s="27"/>
      <c r="I60" s="27"/>
      <c r="Q60" s="158"/>
    </row>
    <row r="61" spans="1:17">
      <c r="A61" s="21">
        <f>SUM(B61:C61)</f>
        <v>0</v>
      </c>
      <c r="B61" s="23">
        <v>0</v>
      </c>
      <c r="C61" s="25">
        <f>SUM(D61:U61)</f>
        <v>0</v>
      </c>
      <c r="D61" s="28"/>
      <c r="E61" s="28"/>
      <c r="F61" s="28"/>
      <c r="G61" s="29"/>
      <c r="H61" s="29"/>
      <c r="I61" s="29"/>
    </row>
    <row r="62" spans="1:17">
      <c r="A62" s="21"/>
      <c r="B62" s="23"/>
      <c r="C62" s="23"/>
      <c r="D62" s="27"/>
      <c r="E62" s="27"/>
      <c r="F62" s="27"/>
      <c r="G62" s="27"/>
      <c r="H62" s="27"/>
      <c r="I62" s="146"/>
      <c r="J62" s="48"/>
    </row>
    <row r="63" spans="1:17">
      <c r="A63" s="21">
        <f>SUM(B63:C63)</f>
        <v>0</v>
      </c>
      <c r="B63" s="23">
        <v>0</v>
      </c>
      <c r="C63" s="25">
        <f>SUM(D63:U63)</f>
        <v>0</v>
      </c>
      <c r="D63" s="29"/>
      <c r="E63" s="29"/>
      <c r="F63" s="29"/>
      <c r="G63" s="29"/>
      <c r="H63" s="29"/>
      <c r="I63" s="29"/>
    </row>
    <row r="64" spans="1:17">
      <c r="A64" s="22">
        <f>SUM(A59,A61,A63)</f>
        <v>0</v>
      </c>
      <c r="B64" s="23">
        <f>SUM(B59,B61,B63)</f>
        <v>0</v>
      </c>
      <c r="C64" s="23">
        <f>SUM(C59,C61,C63)</f>
        <v>0</v>
      </c>
      <c r="D64" s="27"/>
      <c r="E64" s="27"/>
      <c r="F64" s="27"/>
      <c r="G64" s="27"/>
      <c r="H64" s="27"/>
      <c r="I64" s="27"/>
    </row>
    <row r="66" spans="1:9">
      <c r="A66" s="86" t="s">
        <v>32</v>
      </c>
      <c r="B66" s="81" t="s">
        <v>33</v>
      </c>
      <c r="C66" s="72"/>
      <c r="E66" s="22"/>
      <c r="F66" s="22"/>
      <c r="G66" s="22"/>
      <c r="H66" s="22"/>
      <c r="I66" s="22"/>
    </row>
    <row r="67" spans="1:9">
      <c r="A67" s="86"/>
      <c r="B67" s="87">
        <v>42990</v>
      </c>
      <c r="C67" s="72"/>
      <c r="E67" s="22"/>
      <c r="F67" s="22"/>
      <c r="G67" s="22"/>
      <c r="H67" s="22"/>
      <c r="I67" s="22"/>
    </row>
    <row r="68" spans="1:9">
      <c r="A68" s="86"/>
      <c r="B68" s="72"/>
    </row>
    <row r="70" spans="1:9" s="145" customFormat="1"/>
    <row r="72" spans="1:9" ht="108">
      <c r="F72" s="174" t="s">
        <v>92</v>
      </c>
    </row>
    <row r="73" spans="1:9">
      <c r="C73"/>
    </row>
    <row r="75" spans="1:9">
      <c r="A75" s="22" t="s">
        <v>56</v>
      </c>
      <c r="B75" s="22" t="s">
        <v>57</v>
      </c>
      <c r="C75" s="12" t="s">
        <v>69</v>
      </c>
      <c r="D75" s="159" t="s">
        <v>58</v>
      </c>
    </row>
    <row r="76" spans="1:9">
      <c r="A76" s="12"/>
      <c r="B76" s="22" t="s">
        <v>59</v>
      </c>
      <c r="C76" s="12"/>
      <c r="D76" s="159" t="s">
        <v>60</v>
      </c>
      <c r="G76" s="91"/>
      <c r="H76" s="91"/>
    </row>
    <row r="77" spans="1:9">
      <c r="A77" s="12"/>
      <c r="B77" s="22" t="s">
        <v>61</v>
      </c>
      <c r="C77" s="12"/>
      <c r="D77" s="159" t="s">
        <v>62</v>
      </c>
    </row>
    <row r="80" spans="1:9">
      <c r="D80" s="1" t="s">
        <v>94</v>
      </c>
      <c r="E80" s="1" t="s">
        <v>95</v>
      </c>
    </row>
    <row r="81" spans="4:5">
      <c r="D81" s="1" t="s">
        <v>118</v>
      </c>
      <c r="E81" s="1" t="s">
        <v>119</v>
      </c>
    </row>
    <row r="82" spans="4:5">
      <c r="D82" s="1" t="s">
        <v>120</v>
      </c>
      <c r="E82" s="1" t="s">
        <v>119</v>
      </c>
    </row>
    <row r="83" spans="4:5">
      <c r="D83" s="1" t="s">
        <v>51</v>
      </c>
      <c r="E83" s="1" t="s">
        <v>122</v>
      </c>
    </row>
  </sheetData>
  <phoneticPr fontId="17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83"/>
  <sheetViews>
    <sheetView zoomScaleNormal="100" zoomScaleSheetLayoutView="100" workbookViewId="0">
      <pane ySplit="1" topLeftCell="A2" activePane="bottomLeft" state="frozen"/>
      <selection pane="bottomLeft" activeCell="O22" sqref="O22"/>
    </sheetView>
  </sheetViews>
  <sheetFormatPr defaultRowHeight="13.5"/>
  <cols>
    <col min="1" max="1" width="11" style="1" customWidth="1"/>
    <col min="2" max="2" width="11.125" style="1" customWidth="1"/>
    <col min="3" max="3" width="11" style="1" customWidth="1"/>
    <col min="4" max="4" width="12.75" style="1" customWidth="1"/>
    <col min="5" max="5" width="13.875" style="1" customWidth="1"/>
    <col min="6" max="6" width="10.875" style="1" customWidth="1"/>
    <col min="7" max="7" width="11.125" style="1" customWidth="1"/>
    <col min="8" max="8" width="10.5" style="1" customWidth="1"/>
    <col min="9" max="9" width="10.125" style="1" customWidth="1"/>
    <col min="10" max="10" width="10.75" style="1" customWidth="1"/>
    <col min="11" max="11" width="12.375" style="1" customWidth="1"/>
    <col min="12" max="12" width="10.25" style="1" customWidth="1"/>
    <col min="13" max="13" width="9.875" style="1" customWidth="1"/>
    <col min="14" max="14" width="8" style="1" customWidth="1"/>
    <col min="15" max="15" width="10.625" style="1" customWidth="1"/>
    <col min="16" max="16" width="10" style="1" customWidth="1"/>
    <col min="17" max="26" width="9.625" style="1" bestFit="1" customWidth="1"/>
    <col min="27" max="29" width="9" style="1"/>
    <col min="30" max="31" width="9.625" style="1" bestFit="1" customWidth="1"/>
    <col min="32" max="16384" width="9" style="1"/>
  </cols>
  <sheetData>
    <row r="1" spans="1:52">
      <c r="A1" s="12"/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2"/>
      <c r="I1" s="12"/>
      <c r="J1" s="15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41"/>
      <c r="B2" s="41"/>
      <c r="C2" s="41"/>
      <c r="D2" s="15"/>
      <c r="E2" s="15"/>
      <c r="F2" s="15"/>
      <c r="G2" s="34"/>
      <c r="H2" s="34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100" customFormat="1">
      <c r="A3" s="95" t="s">
        <v>49</v>
      </c>
      <c r="B3" s="96">
        <v>25000</v>
      </c>
      <c r="C3" s="97">
        <v>9719</v>
      </c>
      <c r="D3" s="96">
        <f>B3-C3-E3</f>
        <v>9001.4</v>
      </c>
      <c r="E3" s="97">
        <f>SUM(F3:BE3)</f>
        <v>6279.6</v>
      </c>
      <c r="F3" s="98">
        <v>150</v>
      </c>
      <c r="G3" s="98">
        <v>500</v>
      </c>
      <c r="H3" s="98">
        <v>483.5</v>
      </c>
      <c r="I3" s="98">
        <v>500</v>
      </c>
      <c r="J3" s="98">
        <v>259</v>
      </c>
      <c r="K3" s="98">
        <v>496</v>
      </c>
      <c r="L3" s="98">
        <v>476.5</v>
      </c>
      <c r="M3" s="101">
        <v>399</v>
      </c>
      <c r="N3" s="98">
        <v>460</v>
      </c>
      <c r="O3" s="98"/>
      <c r="P3" s="98">
        <v>125</v>
      </c>
      <c r="Q3" s="98">
        <v>499</v>
      </c>
      <c r="R3" s="98">
        <v>825.6</v>
      </c>
      <c r="S3" s="98">
        <v>310</v>
      </c>
      <c r="T3" s="98">
        <v>200</v>
      </c>
      <c r="U3" s="98">
        <v>428</v>
      </c>
      <c r="V3" s="98">
        <v>168</v>
      </c>
      <c r="W3" s="98"/>
      <c r="X3" s="98"/>
      <c r="Y3" s="98"/>
      <c r="Z3" s="98"/>
      <c r="AA3" s="98"/>
      <c r="AB3" s="98"/>
      <c r="AC3" s="98"/>
      <c r="AD3" s="98"/>
      <c r="AE3" s="98"/>
      <c r="AF3" s="98"/>
      <c r="AG3" s="98"/>
      <c r="AH3" s="98"/>
      <c r="AI3" s="99"/>
      <c r="AJ3" s="99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9"/>
      <c r="AV3" s="99"/>
      <c r="AW3" s="99"/>
      <c r="AX3" s="99"/>
      <c r="AY3" s="99"/>
      <c r="AZ3" s="99"/>
    </row>
    <row r="4" spans="1:52">
      <c r="A4" s="13">
        <v>25</v>
      </c>
      <c r="B4" s="80" t="s">
        <v>124</v>
      </c>
      <c r="C4" s="4"/>
      <c r="D4" s="4"/>
      <c r="E4" s="4"/>
      <c r="F4" s="32"/>
      <c r="G4" s="32" t="s">
        <v>128</v>
      </c>
      <c r="H4" s="32"/>
      <c r="I4" s="32" t="s">
        <v>89</v>
      </c>
      <c r="J4" s="32" t="s">
        <v>89</v>
      </c>
      <c r="K4" s="32" t="s">
        <v>89</v>
      </c>
      <c r="L4" s="32" t="s">
        <v>89</v>
      </c>
      <c r="M4" s="32" t="s">
        <v>89</v>
      </c>
      <c r="N4" s="32"/>
      <c r="O4" s="32" t="s">
        <v>89</v>
      </c>
      <c r="P4" s="32"/>
      <c r="Q4" s="32"/>
      <c r="R4" s="32"/>
      <c r="S4" s="32"/>
      <c r="T4" s="32"/>
      <c r="U4" s="32">
        <v>3.7</v>
      </c>
      <c r="V4" s="32"/>
      <c r="W4" s="32"/>
      <c r="X4" s="32"/>
      <c r="Y4" s="32"/>
      <c r="Z4" s="32"/>
      <c r="AA4" s="32"/>
      <c r="AB4" s="32"/>
      <c r="AC4" s="32"/>
      <c r="AD4" s="32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100" customFormat="1">
      <c r="A5" s="95" t="s">
        <v>83</v>
      </c>
      <c r="B5" s="96">
        <v>8000</v>
      </c>
      <c r="C5" s="97">
        <v>0</v>
      </c>
      <c r="D5" s="96">
        <f>B5-C5-E5</f>
        <v>6335</v>
      </c>
      <c r="E5" s="97">
        <f>SUM(F5:BE5)</f>
        <v>1665</v>
      </c>
      <c r="F5" s="98">
        <v>500</v>
      </c>
      <c r="G5" s="98">
        <v>496</v>
      </c>
      <c r="H5" s="98">
        <v>132</v>
      </c>
      <c r="I5" s="98">
        <v>50</v>
      </c>
      <c r="J5" s="98">
        <v>98</v>
      </c>
      <c r="K5" s="98">
        <v>130</v>
      </c>
      <c r="L5" s="98">
        <v>120</v>
      </c>
      <c r="M5" s="101">
        <v>73</v>
      </c>
      <c r="N5" s="98">
        <v>66</v>
      </c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9"/>
      <c r="AX5" s="99"/>
      <c r="AY5" s="99"/>
      <c r="AZ5" s="99"/>
    </row>
    <row r="6" spans="1:52">
      <c r="A6" s="13">
        <v>28</v>
      </c>
      <c r="B6" s="80"/>
      <c r="C6" s="4"/>
      <c r="D6" s="4"/>
      <c r="E6" s="4"/>
      <c r="F6" s="32" t="s">
        <v>114</v>
      </c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47"/>
      <c r="AC6" s="47"/>
      <c r="AD6" s="47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100" customFormat="1">
      <c r="A7" s="95" t="s">
        <v>9</v>
      </c>
      <c r="B7" s="173">
        <v>148000</v>
      </c>
      <c r="C7" s="172">
        <v>0</v>
      </c>
      <c r="D7" s="96">
        <f>B7-C7-E7</f>
        <v>146331</v>
      </c>
      <c r="E7" s="97">
        <f>SUM(F7:BE7)</f>
        <v>1669</v>
      </c>
      <c r="F7" s="98">
        <v>35</v>
      </c>
      <c r="G7" s="98">
        <v>500</v>
      </c>
      <c r="H7" s="98">
        <v>368</v>
      </c>
      <c r="I7" s="98">
        <v>266</v>
      </c>
      <c r="J7" s="98">
        <v>500</v>
      </c>
      <c r="K7" s="98"/>
      <c r="L7" s="98"/>
      <c r="M7" s="98"/>
      <c r="N7" s="98"/>
      <c r="O7" s="98"/>
      <c r="P7" s="98"/>
      <c r="Q7" s="98"/>
      <c r="R7" s="98"/>
      <c r="S7" s="98"/>
      <c r="T7" s="98"/>
      <c r="U7" s="98"/>
      <c r="V7" s="98"/>
      <c r="W7" s="98"/>
      <c r="X7" s="98"/>
      <c r="Y7" s="98"/>
      <c r="Z7" s="98"/>
      <c r="AA7" s="98"/>
      <c r="AB7" s="98"/>
      <c r="AC7" s="98"/>
      <c r="AD7" s="98"/>
      <c r="AE7" s="98"/>
      <c r="AF7" s="98"/>
      <c r="AG7" s="98"/>
      <c r="AH7" s="98"/>
      <c r="AI7" s="99"/>
      <c r="AJ7" s="99"/>
      <c r="AK7" s="99"/>
      <c r="AL7" s="99"/>
      <c r="AM7" s="99"/>
      <c r="AN7" s="99"/>
      <c r="AO7" s="99"/>
      <c r="AP7" s="99"/>
      <c r="AQ7" s="99"/>
      <c r="AR7" s="99"/>
      <c r="AS7" s="99"/>
      <c r="AT7" s="99"/>
      <c r="AU7" s="99"/>
      <c r="AV7" s="99"/>
      <c r="AW7" s="99"/>
      <c r="AX7" s="99"/>
      <c r="AY7" s="99"/>
      <c r="AZ7" s="99"/>
    </row>
    <row r="8" spans="1:52">
      <c r="A8" s="13">
        <v>29</v>
      </c>
      <c r="B8" s="4"/>
      <c r="C8" s="4"/>
      <c r="D8" s="4"/>
      <c r="E8" s="4"/>
      <c r="F8" s="32"/>
      <c r="G8" s="32"/>
      <c r="H8" s="32">
        <v>3</v>
      </c>
      <c r="I8" s="32"/>
      <c r="J8" s="32" t="s">
        <v>126</v>
      </c>
      <c r="K8" s="32">
        <v>6</v>
      </c>
      <c r="L8" s="32"/>
      <c r="M8" s="32"/>
      <c r="N8" s="32">
        <v>9</v>
      </c>
      <c r="O8" s="19" t="s">
        <v>82</v>
      </c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47"/>
      <c r="AC8" s="47"/>
      <c r="AD8" s="47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140" customFormat="1">
      <c r="A9" s="135" t="s">
        <v>10</v>
      </c>
      <c r="B9" s="114">
        <v>63000</v>
      </c>
      <c r="C9" s="115">
        <v>0</v>
      </c>
      <c r="D9" s="114">
        <f>B9-C9-E9</f>
        <v>63000</v>
      </c>
      <c r="E9" s="115">
        <f>SUM(F9:BE9)</f>
        <v>0</v>
      </c>
      <c r="F9" s="136"/>
      <c r="G9" s="137"/>
      <c r="H9" s="136"/>
      <c r="I9" s="137"/>
      <c r="J9" s="137"/>
      <c r="K9" s="137"/>
      <c r="L9" s="137"/>
      <c r="M9" s="137"/>
      <c r="N9" s="137"/>
      <c r="O9" s="137"/>
      <c r="P9" s="136"/>
      <c r="Q9" s="136"/>
      <c r="R9" s="136"/>
      <c r="S9" s="136"/>
      <c r="T9" s="136"/>
      <c r="U9" s="136"/>
      <c r="V9" s="136"/>
      <c r="W9" s="136"/>
      <c r="X9" s="136"/>
      <c r="Y9" s="136"/>
      <c r="Z9" s="138"/>
      <c r="AA9" s="139"/>
      <c r="AB9" s="139"/>
      <c r="AC9" s="139"/>
      <c r="AD9" s="139"/>
      <c r="AE9" s="139"/>
      <c r="AF9" s="139"/>
      <c r="AG9" s="139"/>
      <c r="AH9" s="139"/>
      <c r="AI9" s="139"/>
      <c r="AJ9" s="139"/>
      <c r="AK9" s="139"/>
      <c r="AL9" s="139"/>
      <c r="AM9" s="139"/>
      <c r="AN9" s="139"/>
      <c r="AO9" s="139"/>
      <c r="AP9" s="139"/>
      <c r="AQ9" s="139"/>
      <c r="AR9" s="139"/>
      <c r="AS9" s="139"/>
      <c r="AT9" s="139"/>
      <c r="AU9" s="139"/>
      <c r="AV9" s="139"/>
      <c r="AW9" s="139"/>
      <c r="AX9" s="139"/>
      <c r="AY9" s="139"/>
      <c r="AZ9" s="139"/>
    </row>
    <row r="10" spans="1:52">
      <c r="A10" s="13">
        <v>28</v>
      </c>
      <c r="B10" s="13"/>
      <c r="C10" s="4"/>
      <c r="D10" s="4"/>
      <c r="E10" s="4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47"/>
      <c r="AA10" s="12"/>
      <c r="AB10" s="12"/>
      <c r="AC10" s="12"/>
      <c r="AD10" s="12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133" customFormat="1">
      <c r="A11" s="149" t="s">
        <v>47</v>
      </c>
      <c r="B11" s="130">
        <v>21000</v>
      </c>
      <c r="C11" s="131">
        <v>0</v>
      </c>
      <c r="D11" s="131">
        <f>B11-C11-E11</f>
        <v>15669.9</v>
      </c>
      <c r="E11" s="131">
        <f>SUM(F11:BE11)</f>
        <v>5330.1</v>
      </c>
      <c r="F11" s="132">
        <v>500</v>
      </c>
      <c r="G11" s="132">
        <v>325</v>
      </c>
      <c r="H11" s="132">
        <v>221</v>
      </c>
      <c r="I11" s="132">
        <v>200</v>
      </c>
      <c r="J11" s="132">
        <v>235</v>
      </c>
      <c r="K11" s="132">
        <v>499</v>
      </c>
      <c r="L11" s="132">
        <v>208</v>
      </c>
      <c r="M11" s="132">
        <v>210</v>
      </c>
      <c r="N11" s="132">
        <v>500</v>
      </c>
      <c r="O11" s="132">
        <v>500</v>
      </c>
      <c r="P11" s="132">
        <v>386.5</v>
      </c>
      <c r="Q11" s="132">
        <v>453.6</v>
      </c>
      <c r="R11" s="132">
        <v>592</v>
      </c>
      <c r="S11" s="132">
        <v>500</v>
      </c>
      <c r="T11" s="132"/>
      <c r="U11" s="132"/>
      <c r="V11" s="132"/>
      <c r="W11" s="132"/>
      <c r="X11" s="132"/>
      <c r="Y11" s="132"/>
      <c r="Z11" s="141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</row>
    <row r="12" spans="1:52">
      <c r="A12" s="147" t="s">
        <v>48</v>
      </c>
      <c r="B12" s="80">
        <v>9644</v>
      </c>
      <c r="C12" s="49"/>
      <c r="D12" s="13"/>
      <c r="E12" s="38" t="s">
        <v>68</v>
      </c>
      <c r="F12" s="32" t="s">
        <v>115</v>
      </c>
      <c r="G12" s="79" t="s">
        <v>116</v>
      </c>
      <c r="H12" s="156" t="s">
        <v>54</v>
      </c>
      <c r="I12" s="163" t="s">
        <v>77</v>
      </c>
      <c r="J12" s="163"/>
      <c r="K12" s="79">
        <v>6</v>
      </c>
      <c r="L12" s="79">
        <v>7</v>
      </c>
      <c r="M12" s="32">
        <v>8</v>
      </c>
      <c r="N12" s="32">
        <v>9</v>
      </c>
      <c r="O12" s="163" t="s">
        <v>77</v>
      </c>
      <c r="P12" s="163" t="s">
        <v>77</v>
      </c>
      <c r="Q12" s="32"/>
      <c r="R12" s="32"/>
      <c r="S12" s="32"/>
      <c r="T12" s="32"/>
      <c r="U12" s="32"/>
      <c r="V12" s="32"/>
      <c r="W12" s="32"/>
      <c r="X12" s="32"/>
      <c r="Y12" s="32"/>
      <c r="Z12" s="47"/>
      <c r="AA12" s="12"/>
      <c r="AB12" s="12"/>
      <c r="AC12" s="12"/>
      <c r="AD12" s="12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05" customFormat="1">
      <c r="A13" s="102" t="s">
        <v>11</v>
      </c>
      <c r="B13" s="96">
        <v>17000</v>
      </c>
      <c r="C13" s="38">
        <v>0</v>
      </c>
      <c r="D13" s="96">
        <f>B13-C13-E13</f>
        <v>12318</v>
      </c>
      <c r="E13" s="97">
        <f>SUM(F13:BE13)</f>
        <v>4682</v>
      </c>
      <c r="F13" s="98">
        <v>200</v>
      </c>
      <c r="G13" s="103">
        <v>20</v>
      </c>
      <c r="H13" s="103">
        <v>532</v>
      </c>
      <c r="I13" s="103">
        <v>155</v>
      </c>
      <c r="J13" s="103">
        <v>362.5</v>
      </c>
      <c r="K13" s="103">
        <v>212.5</v>
      </c>
      <c r="L13" s="103">
        <v>2700</v>
      </c>
      <c r="M13" s="103"/>
      <c r="N13" s="103"/>
      <c r="O13" s="103">
        <v>500</v>
      </c>
      <c r="P13" s="103"/>
      <c r="Q13" s="103"/>
      <c r="R13" s="103"/>
      <c r="S13" s="103"/>
      <c r="T13" s="103"/>
      <c r="U13" s="103"/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  <c r="AF13" s="104"/>
      <c r="AG13" s="104"/>
      <c r="AH13" s="104"/>
      <c r="AI13" s="104"/>
      <c r="AJ13" s="104"/>
      <c r="AK13" s="104"/>
      <c r="AL13" s="104"/>
      <c r="AM13" s="104"/>
      <c r="AN13" s="104"/>
      <c r="AO13" s="104"/>
      <c r="AP13" s="104"/>
      <c r="AQ13" s="104"/>
      <c r="AR13" s="104"/>
      <c r="AS13" s="104"/>
      <c r="AT13" s="104"/>
      <c r="AU13" s="104"/>
      <c r="AV13" s="104"/>
      <c r="AW13" s="104"/>
      <c r="AX13" s="104"/>
      <c r="AY13" s="104"/>
      <c r="AZ13" s="104"/>
    </row>
    <row r="14" spans="1:52" s="63" customFormat="1">
      <c r="A14" s="13">
        <v>30</v>
      </c>
      <c r="B14" s="80"/>
      <c r="C14" s="60"/>
      <c r="D14" s="61"/>
      <c r="E14" s="61"/>
      <c r="F14" s="167"/>
      <c r="G14" s="167"/>
      <c r="H14" s="167"/>
      <c r="I14" s="167"/>
      <c r="J14" s="167"/>
      <c r="K14" s="167">
        <v>1</v>
      </c>
      <c r="L14" s="167"/>
      <c r="M14" s="167">
        <v>2</v>
      </c>
      <c r="N14" s="167"/>
      <c r="O14" s="167" t="s">
        <v>64</v>
      </c>
      <c r="P14" s="167"/>
      <c r="Q14" s="167"/>
      <c r="R14" s="167"/>
      <c r="S14" s="167"/>
      <c r="T14" s="167"/>
      <c r="U14" s="167"/>
      <c r="V14" s="167"/>
      <c r="W14" s="61"/>
      <c r="X14" s="61"/>
      <c r="Y14" s="61"/>
      <c r="Z14" s="61"/>
      <c r="AA14" s="61"/>
      <c r="AB14" s="61"/>
      <c r="AC14" s="62"/>
      <c r="AD14" s="62"/>
      <c r="AE14" s="62"/>
      <c r="AF14" s="62"/>
      <c r="AG14" s="62"/>
      <c r="AH14" s="62"/>
      <c r="AI14" s="62"/>
      <c r="AJ14" s="62"/>
      <c r="AK14" s="62"/>
      <c r="AL14" s="62"/>
      <c r="AM14" s="62"/>
      <c r="AN14" s="62"/>
      <c r="AO14" s="62"/>
      <c r="AP14" s="62"/>
      <c r="AQ14" s="62"/>
      <c r="AR14" s="62"/>
      <c r="AS14" s="62"/>
      <c r="AT14" s="62"/>
      <c r="AU14" s="62"/>
      <c r="AV14" s="62"/>
      <c r="AW14" s="62"/>
      <c r="AX14" s="62"/>
      <c r="AY14" s="62"/>
      <c r="AZ14" s="62"/>
    </row>
    <row r="15" spans="1:52" s="70" customFormat="1">
      <c r="A15" s="65" t="s">
        <v>21</v>
      </c>
      <c r="B15" s="66">
        <v>800</v>
      </c>
      <c r="C15" s="66">
        <v>368</v>
      </c>
      <c r="D15" s="66">
        <f>B15-C15-E15</f>
        <v>46.399999999999977</v>
      </c>
      <c r="E15" s="67">
        <f>SUM(F15:BE15)</f>
        <v>385.6</v>
      </c>
      <c r="F15" s="68">
        <v>385.6</v>
      </c>
      <c r="G15" s="68"/>
      <c r="H15" s="68"/>
      <c r="I15" s="68"/>
      <c r="J15" s="68"/>
      <c r="K15" s="68"/>
      <c r="L15" s="68"/>
      <c r="M15" s="68"/>
      <c r="N15" s="68"/>
      <c r="O15" s="68"/>
      <c r="P15" s="68"/>
      <c r="Q15" s="68"/>
      <c r="R15" s="68"/>
      <c r="S15" s="68"/>
      <c r="T15" s="68"/>
      <c r="U15" s="68"/>
      <c r="V15" s="68"/>
      <c r="W15" s="68"/>
      <c r="X15" s="68"/>
      <c r="Y15" s="68"/>
      <c r="Z15" s="69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</row>
    <row r="16" spans="1:52" s="8" customFormat="1">
      <c r="A16" s="16">
        <v>1109</v>
      </c>
      <c r="B16" s="10">
        <f>SUM(B3,B5,B7,B9,B11,B13,B15)</f>
        <v>282800</v>
      </c>
      <c r="C16" s="64">
        <f>SUM(C3,C5,C7,C9,C11,C13,C15)</f>
        <v>10087</v>
      </c>
      <c r="D16" s="6">
        <f>SUM(D3,D5,D7,D9,D11,D13,D15)</f>
        <v>252701.69999999998</v>
      </c>
      <c r="E16" s="6">
        <f>SUM(E3,E5,E7,E9,E11,E13,E15)</f>
        <v>20011.3</v>
      </c>
      <c r="F16" s="6" t="s">
        <v>116</v>
      </c>
      <c r="G16" s="93" t="s">
        <v>63</v>
      </c>
      <c r="H16" s="93" t="s">
        <v>64</v>
      </c>
      <c r="I16" s="93" t="s">
        <v>65</v>
      </c>
      <c r="J16" s="93" t="s">
        <v>66</v>
      </c>
      <c r="K16" s="93" t="s">
        <v>67</v>
      </c>
      <c r="L16" s="93"/>
      <c r="M16" s="93"/>
      <c r="N16" s="93"/>
      <c r="O16" s="93"/>
      <c r="P16" s="93"/>
      <c r="Q16" s="93"/>
      <c r="R16" s="93"/>
      <c r="S16" s="93"/>
      <c r="T16" s="93"/>
      <c r="U16" s="93"/>
      <c r="V16" s="6"/>
      <c r="W16" s="6"/>
      <c r="X16" s="6"/>
      <c r="Y16" s="6"/>
      <c r="Z16" s="9"/>
      <c r="AA16" s="9"/>
      <c r="AB16" s="9"/>
      <c r="AC16" s="9"/>
      <c r="AD16" s="9"/>
      <c r="AE16" s="9"/>
      <c r="AF16" s="9"/>
      <c r="AG16" s="9"/>
      <c r="AH16" s="9"/>
      <c r="AI16" s="9"/>
      <c r="AJ16" s="9"/>
      <c r="AK16" s="9"/>
      <c r="AL16" s="9"/>
      <c r="AM16" s="9"/>
      <c r="AN16" s="9"/>
      <c r="AO16" s="9"/>
      <c r="AP16" s="9"/>
      <c r="AQ16" s="9"/>
      <c r="AR16" s="9"/>
      <c r="AS16" s="9"/>
      <c r="AT16" s="9"/>
      <c r="AU16" s="9"/>
      <c r="AV16" s="9"/>
      <c r="AW16" s="9"/>
      <c r="AX16" s="9"/>
      <c r="AY16" s="9"/>
      <c r="AZ16" s="9"/>
    </row>
    <row r="17" spans="1:52" s="57" customFormat="1">
      <c r="A17" s="51" t="s">
        <v>17</v>
      </c>
      <c r="B17" s="52">
        <v>30000</v>
      </c>
      <c r="C17" s="53"/>
      <c r="D17" s="53">
        <f>B17-C17-E17</f>
        <v>30000</v>
      </c>
      <c r="E17" s="53">
        <f>SUM(F17:BE17)</f>
        <v>0</v>
      </c>
      <c r="F17" s="54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54"/>
      <c r="R17" s="54"/>
      <c r="S17" s="54"/>
      <c r="T17" s="54"/>
      <c r="U17" s="54"/>
      <c r="V17" s="55"/>
      <c r="W17" s="55"/>
      <c r="X17" s="54"/>
      <c r="Y17" s="54"/>
      <c r="Z17" s="56"/>
      <c r="AA17" s="56"/>
      <c r="AB17" s="56"/>
      <c r="AC17" s="56"/>
      <c r="AD17" s="56"/>
      <c r="AE17" s="56"/>
      <c r="AF17" s="56"/>
      <c r="AG17" s="56"/>
      <c r="AH17" s="56"/>
      <c r="AI17" s="56"/>
      <c r="AJ17" s="56"/>
      <c r="AK17" s="56"/>
      <c r="AL17" s="56"/>
      <c r="AM17" s="56"/>
      <c r="AN17" s="56"/>
      <c r="AO17" s="56"/>
      <c r="AP17" s="56"/>
      <c r="AQ17" s="56"/>
      <c r="AR17" s="56"/>
      <c r="AS17" s="56"/>
      <c r="AT17" s="56"/>
      <c r="AU17" s="56"/>
      <c r="AV17" s="56"/>
      <c r="AW17" s="56"/>
      <c r="AX17" s="56"/>
      <c r="AY17" s="56"/>
      <c r="AZ17" s="56"/>
    </row>
    <row r="18" spans="1:52" s="57" customFormat="1">
      <c r="A18" s="51" t="s">
        <v>18</v>
      </c>
      <c r="B18" s="52">
        <v>14</v>
      </c>
      <c r="C18" s="58"/>
      <c r="D18" s="58"/>
      <c r="E18" s="58"/>
      <c r="F18" s="52"/>
      <c r="G18" s="79"/>
      <c r="H18" s="79"/>
      <c r="I18" s="79"/>
      <c r="J18" s="79"/>
      <c r="K18" s="82"/>
      <c r="L18" s="83"/>
      <c r="M18" s="79"/>
      <c r="N18" s="78"/>
      <c r="O18" s="79"/>
      <c r="P18" s="79"/>
      <c r="Q18" s="52"/>
      <c r="R18" s="54"/>
      <c r="S18" s="54"/>
      <c r="T18" s="54"/>
      <c r="U18" s="54"/>
      <c r="V18" s="54"/>
      <c r="W18" s="54"/>
      <c r="X18" s="54"/>
      <c r="Y18" s="54"/>
      <c r="Z18" s="56"/>
      <c r="AA18" s="56"/>
      <c r="AB18" s="56"/>
      <c r="AC18" s="56"/>
      <c r="AD18" s="56"/>
      <c r="AE18" s="56"/>
      <c r="AF18" s="56"/>
      <c r="AG18" s="56"/>
      <c r="AH18" s="56"/>
      <c r="AI18" s="56"/>
      <c r="AJ18" s="56"/>
      <c r="AK18" s="56"/>
      <c r="AL18" s="56"/>
      <c r="AM18" s="56"/>
      <c r="AN18" s="56"/>
      <c r="AO18" s="56"/>
      <c r="AP18" s="56"/>
      <c r="AQ18" s="56"/>
      <c r="AR18" s="56"/>
      <c r="AS18" s="56"/>
      <c r="AT18" s="56"/>
      <c r="AU18" s="56"/>
      <c r="AV18" s="56"/>
      <c r="AW18" s="56"/>
      <c r="AX18" s="56"/>
      <c r="AY18" s="56"/>
      <c r="AZ18" s="56"/>
    </row>
    <row r="19" spans="1:52" s="105" customFormat="1">
      <c r="A19" s="102" t="s">
        <v>40</v>
      </c>
      <c r="B19" s="96">
        <v>27000</v>
      </c>
      <c r="C19" s="161">
        <f>SUM(D20,E20:F20)</f>
        <v>1372.87</v>
      </c>
      <c r="D19" s="106">
        <f>B19-C19-E19</f>
        <v>2312.130000000001</v>
      </c>
      <c r="E19" s="96">
        <f>SUM(F19:BE19)</f>
        <v>23315</v>
      </c>
      <c r="F19" s="103">
        <v>32</v>
      </c>
      <c r="G19" s="103">
        <v>7962</v>
      </c>
      <c r="H19" s="103">
        <v>2968</v>
      </c>
      <c r="I19" s="103">
        <v>3865</v>
      </c>
      <c r="J19" s="103">
        <v>385</v>
      </c>
      <c r="K19" s="103">
        <v>1853</v>
      </c>
      <c r="L19" s="103">
        <v>638</v>
      </c>
      <c r="M19" s="103">
        <v>136.5</v>
      </c>
      <c r="N19" s="103">
        <v>1632.5</v>
      </c>
      <c r="O19" s="103">
        <v>900</v>
      </c>
      <c r="P19" s="98">
        <v>500</v>
      </c>
      <c r="Q19" s="103">
        <v>1200</v>
      </c>
      <c r="R19" s="103">
        <v>980</v>
      </c>
      <c r="S19" s="103">
        <v>180</v>
      </c>
      <c r="T19" s="96">
        <v>83</v>
      </c>
      <c r="U19" s="96"/>
      <c r="V19" s="96"/>
      <c r="W19" s="96"/>
      <c r="X19" s="96"/>
      <c r="Y19" s="96"/>
      <c r="Z19" s="104"/>
      <c r="AA19" s="104"/>
      <c r="AB19" s="104"/>
      <c r="AC19" s="104"/>
      <c r="AD19" s="104"/>
      <c r="AE19" s="104"/>
      <c r="AF19" s="104"/>
      <c r="AG19" s="104"/>
      <c r="AH19" s="104"/>
      <c r="AI19" s="104"/>
      <c r="AJ19" s="104"/>
      <c r="AK19" s="104"/>
      <c r="AL19" s="104"/>
      <c r="AM19" s="104"/>
      <c r="AN19" s="104"/>
      <c r="AO19" s="104"/>
      <c r="AP19" s="104"/>
      <c r="AQ19" s="104"/>
      <c r="AR19" s="104"/>
      <c r="AS19" s="104"/>
      <c r="AT19" s="104"/>
      <c r="AU19" s="104"/>
      <c r="AV19" s="104"/>
      <c r="AW19" s="104"/>
      <c r="AX19" s="104"/>
      <c r="AY19" s="104"/>
      <c r="AZ19" s="104"/>
    </row>
    <row r="20" spans="1:52">
      <c r="A20" s="19" t="s">
        <v>31</v>
      </c>
      <c r="B20" s="30">
        <v>1.1599999999999999</v>
      </c>
      <c r="C20" s="162" t="s">
        <v>76</v>
      </c>
      <c r="D20" s="85">
        <v>907.87</v>
      </c>
      <c r="E20" s="85">
        <v>465</v>
      </c>
      <c r="F20" s="85">
        <v>0</v>
      </c>
      <c r="G20" s="163"/>
      <c r="H20" s="163"/>
      <c r="I20" s="163"/>
      <c r="J20" s="163"/>
      <c r="K20" s="32"/>
      <c r="L20" s="32"/>
      <c r="M20" s="32"/>
      <c r="N20" s="32"/>
      <c r="O20" s="32" t="s">
        <v>125</v>
      </c>
      <c r="P20" s="32"/>
      <c r="Q20" s="32"/>
      <c r="R20" s="32"/>
      <c r="S20" s="32"/>
      <c r="T20" s="32"/>
      <c r="U20" s="32"/>
      <c r="V20" s="32"/>
      <c r="W20" s="4"/>
      <c r="X20" s="4"/>
      <c r="Y20" s="4"/>
      <c r="Z20" s="12"/>
      <c r="AA20" s="12"/>
      <c r="AB20" s="12"/>
      <c r="AC20" s="12"/>
      <c r="AD20" s="12"/>
      <c r="AE20" s="12"/>
      <c r="AF20" s="12"/>
      <c r="AG20" s="12"/>
      <c r="AH20" s="12"/>
      <c r="AI20" s="12"/>
      <c r="AJ20" s="12"/>
      <c r="AK20" s="12"/>
      <c r="AL20" s="12"/>
      <c r="AM20" s="12"/>
      <c r="AN20" s="12"/>
      <c r="AO20" s="12"/>
      <c r="AP20" s="12"/>
      <c r="AQ20" s="12"/>
      <c r="AR20" s="12"/>
      <c r="AS20" s="12"/>
      <c r="AT20" s="12"/>
      <c r="AU20" s="12"/>
      <c r="AV20" s="12"/>
      <c r="AW20" s="12"/>
      <c r="AX20" s="12"/>
      <c r="AY20" s="12"/>
      <c r="AZ20" s="12"/>
    </row>
    <row r="21" spans="1:52" s="112" customFormat="1">
      <c r="A21" s="107" t="s">
        <v>7</v>
      </c>
      <c r="B21" s="108">
        <v>31000</v>
      </c>
      <c r="C21" s="143">
        <v>10225</v>
      </c>
      <c r="D21" s="109">
        <f>B21-C21-E21</f>
        <v>13063</v>
      </c>
      <c r="E21" s="108">
        <f>SUM(F21:BE21)</f>
        <v>7712</v>
      </c>
      <c r="F21" s="110">
        <v>550</v>
      </c>
      <c r="G21" s="110">
        <v>450</v>
      </c>
      <c r="H21" s="110">
        <v>493</v>
      </c>
      <c r="I21" s="110">
        <v>486</v>
      </c>
      <c r="J21" s="110">
        <v>487</v>
      </c>
      <c r="K21" s="110">
        <v>632.5</v>
      </c>
      <c r="L21" s="110">
        <v>500</v>
      </c>
      <c r="M21" s="110">
        <v>1936</v>
      </c>
      <c r="N21" s="110">
        <v>236</v>
      </c>
      <c r="O21" s="110">
        <v>188.5</v>
      </c>
      <c r="P21" s="110">
        <v>325</v>
      </c>
      <c r="Q21" s="110">
        <v>500</v>
      </c>
      <c r="R21" s="110">
        <v>496</v>
      </c>
      <c r="S21" s="110">
        <v>432</v>
      </c>
      <c r="T21" s="110"/>
      <c r="U21" s="110"/>
      <c r="V21" s="108"/>
      <c r="W21" s="108"/>
      <c r="X21" s="108"/>
      <c r="Y21" s="108"/>
      <c r="Z21" s="111"/>
      <c r="AA21" s="111"/>
      <c r="AB21" s="111"/>
      <c r="AC21" s="111"/>
      <c r="AD21" s="111"/>
      <c r="AE21" s="111"/>
      <c r="AF21" s="111"/>
      <c r="AG21" s="111"/>
      <c r="AH21" s="111"/>
      <c r="AI21" s="111"/>
      <c r="AJ21" s="111"/>
      <c r="AK21" s="111"/>
      <c r="AL21" s="111"/>
      <c r="AM21" s="111"/>
      <c r="AN21" s="111"/>
      <c r="AO21" s="111"/>
      <c r="AP21" s="111"/>
      <c r="AQ21" s="111"/>
      <c r="AR21" s="111"/>
      <c r="AS21" s="111"/>
      <c r="AT21" s="111"/>
      <c r="AU21" s="111"/>
      <c r="AV21" s="111"/>
      <c r="AW21" s="111"/>
      <c r="AX21" s="111"/>
      <c r="AY21" s="111"/>
      <c r="AZ21" s="111"/>
    </row>
    <row r="22" spans="1:52">
      <c r="A22" s="19"/>
      <c r="B22" s="13">
        <v>3.14</v>
      </c>
      <c r="C22" s="18"/>
      <c r="D22" s="4"/>
      <c r="E22" s="38" t="s">
        <v>52</v>
      </c>
      <c r="F22" s="32" t="s">
        <v>75</v>
      </c>
      <c r="G22" s="32" t="s">
        <v>72</v>
      </c>
      <c r="H22" s="32" t="s">
        <v>73</v>
      </c>
      <c r="I22" s="32" t="s">
        <v>74</v>
      </c>
      <c r="J22" s="32"/>
      <c r="K22" s="32"/>
      <c r="L22" s="32"/>
      <c r="M22" s="32">
        <v>3.1</v>
      </c>
      <c r="N22" s="32" t="s">
        <v>72</v>
      </c>
      <c r="O22" s="32" t="s">
        <v>73</v>
      </c>
      <c r="P22" s="32" t="s">
        <v>74</v>
      </c>
      <c r="Q22" s="32"/>
      <c r="R22" s="32"/>
      <c r="S22" s="32"/>
      <c r="T22" s="32"/>
      <c r="U22" s="32"/>
      <c r="V22" s="32"/>
      <c r="W22" s="4"/>
      <c r="X22" s="4"/>
      <c r="Y22" s="4"/>
      <c r="Z22" s="12"/>
      <c r="AA22" s="12"/>
      <c r="AB22" s="12"/>
      <c r="AC22" s="12"/>
      <c r="AD22" s="12"/>
      <c r="AE22" s="12"/>
      <c r="AF22" s="12"/>
      <c r="AG22" s="12"/>
      <c r="AH22" s="12"/>
      <c r="AI22" s="12"/>
      <c r="AJ22" s="12"/>
      <c r="AK22" s="12"/>
      <c r="AL22" s="12"/>
      <c r="AM22" s="12"/>
      <c r="AN22" s="12"/>
      <c r="AO22" s="12"/>
      <c r="AP22" s="12"/>
      <c r="AQ22" s="12"/>
      <c r="AR22" s="12"/>
      <c r="AS22" s="12"/>
      <c r="AT22" s="12"/>
      <c r="AU22" s="12"/>
      <c r="AV22" s="12"/>
      <c r="AW22" s="12"/>
      <c r="AX22" s="12"/>
      <c r="AY22" s="12"/>
      <c r="AZ22" s="12"/>
    </row>
    <row r="23" spans="1:52" s="100" customFormat="1">
      <c r="A23" s="95" t="s">
        <v>41</v>
      </c>
      <c r="B23" s="96">
        <v>70000</v>
      </c>
      <c r="C23" s="97">
        <v>2567</v>
      </c>
      <c r="D23" s="97">
        <f>B23-C23-E23</f>
        <v>65036</v>
      </c>
      <c r="E23" s="97">
        <f>SUM(F23:BE23)</f>
        <v>2397</v>
      </c>
      <c r="F23" s="98">
        <v>369</v>
      </c>
      <c r="G23" s="101">
        <v>362.5</v>
      </c>
      <c r="H23" s="101">
        <v>138</v>
      </c>
      <c r="I23" s="101">
        <v>365</v>
      </c>
      <c r="J23" s="101">
        <v>662.5</v>
      </c>
      <c r="K23" s="101">
        <v>500</v>
      </c>
      <c r="L23" s="101"/>
      <c r="M23" s="101"/>
      <c r="N23" s="101"/>
      <c r="O23" s="101"/>
      <c r="P23" s="101"/>
      <c r="Q23" s="101"/>
      <c r="R23" s="97"/>
      <c r="S23" s="97"/>
      <c r="T23" s="97"/>
      <c r="U23" s="97"/>
      <c r="V23" s="97"/>
      <c r="W23" s="97"/>
      <c r="X23" s="97"/>
      <c r="Y23" s="97"/>
      <c r="Z23" s="99"/>
      <c r="AA23" s="99"/>
      <c r="AB23" s="99"/>
      <c r="AC23" s="99"/>
      <c r="AD23" s="99"/>
      <c r="AE23" s="99"/>
      <c r="AF23" s="99"/>
      <c r="AG23" s="99"/>
      <c r="AH23" s="99"/>
      <c r="AI23" s="99"/>
      <c r="AJ23" s="99"/>
      <c r="AK23" s="99"/>
      <c r="AL23" s="99"/>
      <c r="AM23" s="99"/>
      <c r="AN23" s="99"/>
      <c r="AO23" s="99"/>
      <c r="AP23" s="99"/>
      <c r="AQ23" s="99"/>
      <c r="AR23" s="99"/>
      <c r="AS23" s="99"/>
      <c r="AT23" s="99"/>
      <c r="AU23" s="99"/>
      <c r="AV23" s="99"/>
      <c r="AW23" s="99"/>
      <c r="AX23" s="99"/>
      <c r="AY23" s="99"/>
      <c r="AZ23" s="99"/>
    </row>
    <row r="24" spans="1:52" s="2" customFormat="1">
      <c r="A24" s="85" t="s">
        <v>123</v>
      </c>
      <c r="B24" s="30">
        <v>3.16</v>
      </c>
      <c r="C24" s="49"/>
      <c r="D24" s="3"/>
      <c r="E24" s="3"/>
      <c r="F24" s="32"/>
      <c r="G24" s="32"/>
      <c r="H24" s="31"/>
      <c r="I24" s="31"/>
      <c r="J24" s="31"/>
      <c r="K24" s="31"/>
      <c r="L24" s="31"/>
      <c r="M24" s="31"/>
      <c r="N24" s="31"/>
      <c r="O24" s="31"/>
      <c r="P24" s="31"/>
      <c r="Q24" s="3"/>
      <c r="R24" s="3"/>
      <c r="S24" s="3"/>
      <c r="T24" s="3"/>
      <c r="U24" s="3"/>
      <c r="V24" s="3"/>
      <c r="W24" s="3"/>
      <c r="X24" s="3"/>
      <c r="Y24" s="3"/>
      <c r="Z24" s="46"/>
      <c r="AA24" s="46"/>
      <c r="AB24" s="46"/>
      <c r="AC24" s="4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  <c r="AQ24" s="46"/>
      <c r="AR24" s="46"/>
      <c r="AS24" s="46"/>
      <c r="AT24" s="46"/>
      <c r="AU24" s="46"/>
      <c r="AV24" s="46"/>
      <c r="AW24" s="46"/>
      <c r="AX24" s="46"/>
      <c r="AY24" s="46"/>
      <c r="AZ24" s="46"/>
    </row>
    <row r="25" spans="1:52" s="123" customFormat="1">
      <c r="A25" s="119" t="s">
        <v>8</v>
      </c>
      <c r="B25" s="120">
        <v>13000</v>
      </c>
      <c r="C25" s="121">
        <v>4026</v>
      </c>
      <c r="D25" s="120">
        <f>B25-C25-E25</f>
        <v>2606</v>
      </c>
      <c r="E25" s="121">
        <f>SUM(F25:BE25)</f>
        <v>6368</v>
      </c>
      <c r="F25" s="122">
        <v>1500</v>
      </c>
      <c r="G25" s="122">
        <v>238.5</v>
      </c>
      <c r="H25" s="122">
        <v>300</v>
      </c>
      <c r="I25" s="122">
        <v>212.5</v>
      </c>
      <c r="J25" s="122">
        <v>52</v>
      </c>
      <c r="K25" s="122">
        <v>200</v>
      </c>
      <c r="L25" s="122">
        <v>125</v>
      </c>
      <c r="M25" s="122">
        <v>196</v>
      </c>
      <c r="N25" s="122">
        <v>170</v>
      </c>
      <c r="O25" s="122">
        <v>2000</v>
      </c>
      <c r="P25" s="122">
        <v>330</v>
      </c>
      <c r="Q25" s="122">
        <v>236</v>
      </c>
      <c r="R25" s="122">
        <v>369</v>
      </c>
      <c r="S25" s="122">
        <v>133</v>
      </c>
      <c r="T25" s="120">
        <v>150</v>
      </c>
      <c r="U25" s="120">
        <v>156</v>
      </c>
      <c r="V25" s="120"/>
      <c r="W25" s="120"/>
      <c r="X25" s="120"/>
      <c r="Y25" s="120"/>
      <c r="Z25" s="25"/>
      <c r="AA25" s="25"/>
      <c r="AB25" s="25"/>
      <c r="AC25" s="25"/>
      <c r="AD25" s="25"/>
      <c r="AE25" s="25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25"/>
    </row>
    <row r="26" spans="1:52">
      <c r="A26" s="5"/>
      <c r="B26" s="30">
        <v>3.16</v>
      </c>
      <c r="C26" s="4"/>
      <c r="D26" s="4"/>
      <c r="E26" s="4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 t="s">
        <v>131</v>
      </c>
      <c r="S26" s="32"/>
      <c r="T26" s="32"/>
      <c r="U26" s="32"/>
      <c r="V26" s="32"/>
      <c r="W26" s="32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123" customFormat="1">
      <c r="A27" s="119" t="s">
        <v>80</v>
      </c>
      <c r="B27" s="120">
        <v>20000</v>
      </c>
      <c r="C27" s="121">
        <f>SUM(F28,E28)</f>
        <v>2143.09</v>
      </c>
      <c r="D27" s="120">
        <f>B27-C27-E27</f>
        <v>16929.91</v>
      </c>
      <c r="E27" s="121">
        <f>SUM(F27:BE27)</f>
        <v>927</v>
      </c>
      <c r="F27" s="122">
        <v>323</v>
      </c>
      <c r="G27" s="122">
        <v>188</v>
      </c>
      <c r="H27" s="122">
        <v>55</v>
      </c>
      <c r="I27" s="122">
        <v>56</v>
      </c>
      <c r="J27" s="122">
        <v>90</v>
      </c>
      <c r="K27" s="122">
        <v>45</v>
      </c>
      <c r="L27" s="122">
        <v>60</v>
      </c>
      <c r="M27" s="122">
        <v>110</v>
      </c>
      <c r="N27" s="122"/>
      <c r="O27" s="122"/>
      <c r="P27" s="122"/>
      <c r="Q27" s="122"/>
      <c r="R27" s="122"/>
      <c r="S27" s="122"/>
      <c r="T27" s="120"/>
      <c r="U27" s="120"/>
      <c r="V27" s="120"/>
      <c r="W27" s="120"/>
      <c r="X27" s="120"/>
      <c r="Y27" s="120"/>
      <c r="Z27" s="25"/>
      <c r="AA27" s="25"/>
      <c r="AB27" s="25"/>
      <c r="AC27" s="25"/>
      <c r="AD27" s="25"/>
      <c r="AE27" s="25"/>
      <c r="AF27" s="25"/>
      <c r="AG27" s="25"/>
      <c r="AH27" s="25"/>
      <c r="AI27" s="25"/>
      <c r="AJ27" s="25"/>
      <c r="AK27" s="25"/>
      <c r="AL27" s="25"/>
      <c r="AM27" s="25"/>
      <c r="AN27" s="25"/>
      <c r="AO27" s="25"/>
      <c r="AP27" s="25"/>
      <c r="AQ27" s="25"/>
      <c r="AR27" s="25"/>
      <c r="AS27" s="25"/>
      <c r="AT27" s="25"/>
      <c r="AU27" s="25"/>
      <c r="AV27" s="25"/>
      <c r="AW27" s="25"/>
      <c r="AX27" s="25"/>
      <c r="AY27" s="25"/>
      <c r="AZ27" s="25"/>
    </row>
    <row r="28" spans="1:52">
      <c r="A28" s="166" t="s">
        <v>86</v>
      </c>
      <c r="B28" s="30">
        <v>3.16</v>
      </c>
      <c r="C28" s="38" t="s">
        <v>31</v>
      </c>
      <c r="D28" s="32"/>
      <c r="E28" s="85">
        <v>1789.77</v>
      </c>
      <c r="F28" s="85">
        <v>353.32</v>
      </c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4"/>
      <c r="Y28" s="4"/>
      <c r="Z28" s="12"/>
      <c r="AA28" s="12"/>
      <c r="AB28" s="12"/>
      <c r="AC28" s="12"/>
      <c r="AD28" s="12"/>
      <c r="AE28" s="12"/>
      <c r="AF28" s="12"/>
      <c r="AG28" s="12"/>
      <c r="AH28" s="12"/>
      <c r="AI28" s="12"/>
      <c r="AJ28" s="12"/>
      <c r="AK28" s="12"/>
      <c r="AL28" s="12"/>
      <c r="AM28" s="12"/>
      <c r="AN28" s="12"/>
      <c r="AO28" s="12"/>
      <c r="AP28" s="12"/>
      <c r="AQ28" s="12"/>
      <c r="AR28" s="12"/>
      <c r="AS28" s="12"/>
      <c r="AT28" s="12"/>
      <c r="AU28" s="12"/>
      <c r="AV28" s="12"/>
      <c r="AW28" s="12"/>
      <c r="AX28" s="12"/>
      <c r="AY28" s="12"/>
      <c r="AZ28" s="12"/>
    </row>
    <row r="29" spans="1:52" s="129" customFormat="1">
      <c r="A29" s="124" t="s">
        <v>5</v>
      </c>
      <c r="B29" s="125">
        <v>52000</v>
      </c>
      <c r="C29" s="126">
        <v>5030</v>
      </c>
      <c r="D29" s="125">
        <f>B29-C29-E29</f>
        <v>43163.8</v>
      </c>
      <c r="E29" s="125">
        <f>SUM(F29:BE29)</f>
        <v>3806.2</v>
      </c>
      <c r="F29" s="127">
        <v>1100</v>
      </c>
      <c r="G29" s="127">
        <v>236</v>
      </c>
      <c r="H29" s="127">
        <v>688</v>
      </c>
      <c r="I29" s="127">
        <v>263</v>
      </c>
      <c r="J29" s="127">
        <v>136</v>
      </c>
      <c r="K29" s="127">
        <v>500</v>
      </c>
      <c r="L29" s="127">
        <v>323.2</v>
      </c>
      <c r="M29" s="127">
        <v>200</v>
      </c>
      <c r="N29" s="127">
        <v>360</v>
      </c>
      <c r="O29" s="127"/>
      <c r="P29" s="127"/>
      <c r="Q29" s="127"/>
      <c r="R29" s="127"/>
      <c r="S29" s="127"/>
      <c r="T29" s="127"/>
      <c r="U29" s="125"/>
      <c r="V29" s="125"/>
      <c r="W29" s="125"/>
      <c r="X29" s="125"/>
      <c r="Y29" s="125"/>
      <c r="Z29" s="128"/>
      <c r="AA29" s="128"/>
      <c r="AB29" s="128"/>
      <c r="AC29" s="128"/>
      <c r="AD29" s="128"/>
      <c r="AE29" s="128"/>
      <c r="AF29" s="128"/>
      <c r="AG29" s="128"/>
      <c r="AH29" s="128"/>
      <c r="AI29" s="128"/>
      <c r="AJ29" s="128"/>
      <c r="AK29" s="128"/>
      <c r="AL29" s="128"/>
      <c r="AM29" s="128"/>
      <c r="AN29" s="128"/>
      <c r="AO29" s="128"/>
      <c r="AP29" s="128"/>
      <c r="AQ29" s="128"/>
      <c r="AR29" s="128"/>
      <c r="AS29" s="128"/>
      <c r="AT29" s="128"/>
      <c r="AU29" s="128"/>
      <c r="AV29" s="128"/>
      <c r="AW29" s="128"/>
      <c r="AX29" s="128"/>
      <c r="AY29" s="128"/>
      <c r="AZ29" s="128"/>
    </row>
    <row r="30" spans="1:52">
      <c r="A30" s="5"/>
      <c r="B30" s="13">
        <v>3.17</v>
      </c>
      <c r="C30" s="71"/>
      <c r="D30" s="4"/>
      <c r="E30" s="38" t="s">
        <v>53</v>
      </c>
      <c r="F30" s="32"/>
      <c r="G30" s="32"/>
      <c r="H30" s="32"/>
      <c r="I30" s="32"/>
      <c r="J30" s="32"/>
      <c r="K30" s="32"/>
      <c r="L30" s="34"/>
      <c r="M30" s="34">
        <v>3.2</v>
      </c>
      <c r="N30" s="32"/>
      <c r="O30" s="34"/>
      <c r="P30" s="32"/>
      <c r="Q30" s="34"/>
      <c r="R30" s="34"/>
      <c r="S30" s="32"/>
      <c r="T30" s="32"/>
      <c r="U30" s="32"/>
      <c r="V30" s="4"/>
      <c r="W30" s="4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18" customFormat="1">
      <c r="A31" s="113" t="s">
        <v>22</v>
      </c>
      <c r="B31" s="134">
        <f>SUM(A37,-B15)</f>
        <v>19200</v>
      </c>
      <c r="C31" s="115">
        <v>7616</v>
      </c>
      <c r="D31" s="114">
        <f>B31-C31-E31</f>
        <v>8845</v>
      </c>
      <c r="E31" s="114">
        <f>SUM(F31:BE31)</f>
        <v>2739</v>
      </c>
      <c r="F31" s="116">
        <v>110</v>
      </c>
      <c r="G31" s="116">
        <v>790</v>
      </c>
      <c r="H31" s="116">
        <v>532</v>
      </c>
      <c r="I31" s="116">
        <v>253</v>
      </c>
      <c r="J31" s="116">
        <v>165</v>
      </c>
      <c r="K31" s="116">
        <v>362</v>
      </c>
      <c r="L31" s="116">
        <v>250</v>
      </c>
      <c r="M31" s="116">
        <v>105</v>
      </c>
      <c r="N31" s="116">
        <v>122</v>
      </c>
      <c r="O31" s="116">
        <v>50</v>
      </c>
      <c r="P31" s="116"/>
      <c r="Q31" s="116"/>
      <c r="R31" s="116"/>
      <c r="S31" s="116"/>
      <c r="T31" s="116"/>
      <c r="U31" s="114"/>
      <c r="V31" s="114"/>
      <c r="W31" s="114"/>
      <c r="X31" s="114"/>
      <c r="Y31" s="114"/>
      <c r="Z31" s="114"/>
      <c r="AA31" s="114"/>
      <c r="AB31" s="114"/>
      <c r="AC31" s="114"/>
      <c r="AD31" s="114"/>
      <c r="AE31" s="114"/>
      <c r="AF31" s="114"/>
      <c r="AG31" s="114"/>
      <c r="AH31" s="114"/>
      <c r="AI31" s="114"/>
      <c r="AJ31" s="114"/>
      <c r="AK31" s="114"/>
      <c r="AL31" s="117"/>
      <c r="AM31" s="117"/>
      <c r="AN31" s="117"/>
      <c r="AO31" s="117"/>
      <c r="AP31" s="117"/>
      <c r="AQ31" s="117"/>
      <c r="AR31" s="117"/>
      <c r="AS31" s="117"/>
      <c r="AT31" s="117"/>
      <c r="AU31" s="117"/>
      <c r="AV31" s="117"/>
      <c r="AW31" s="117"/>
      <c r="AX31" s="117"/>
      <c r="AY31" s="117"/>
      <c r="AZ31" s="117"/>
    </row>
    <row r="32" spans="1:52">
      <c r="A32" s="37">
        <v>1105</v>
      </c>
      <c r="B32" s="13">
        <v>3.17</v>
      </c>
      <c r="C32" s="30"/>
      <c r="D32" s="109"/>
      <c r="E32" s="38" t="s">
        <v>23</v>
      </c>
      <c r="F32" s="32">
        <v>1</v>
      </c>
      <c r="G32" s="32">
        <v>2</v>
      </c>
      <c r="H32" s="32">
        <v>3</v>
      </c>
      <c r="I32" s="32">
        <v>4</v>
      </c>
      <c r="J32" s="32">
        <v>5</v>
      </c>
      <c r="K32" s="32">
        <v>6</v>
      </c>
      <c r="L32" s="32"/>
      <c r="M32" s="4"/>
      <c r="N32" s="32"/>
      <c r="O32" s="32"/>
      <c r="P32" s="32"/>
      <c r="Q32" s="32"/>
      <c r="R32" s="34"/>
      <c r="S32" s="34"/>
      <c r="T32" s="32"/>
      <c r="U32" s="32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05" customFormat="1">
      <c r="A33" s="102" t="s">
        <v>6</v>
      </c>
      <c r="B33" s="96">
        <v>12000</v>
      </c>
      <c r="C33" s="97">
        <f>SUM(F36,G36)</f>
        <v>2270.3000000000002</v>
      </c>
      <c r="D33" s="96">
        <f>B33-C33-E33</f>
        <v>3357.2000000000007</v>
      </c>
      <c r="E33" s="96">
        <f>SUM(F33:BE33)</f>
        <v>6372.5</v>
      </c>
      <c r="F33" s="103">
        <v>450</v>
      </c>
      <c r="G33" s="103">
        <v>1100</v>
      </c>
      <c r="H33" s="103">
        <v>122.5</v>
      </c>
      <c r="I33" s="103">
        <v>100</v>
      </c>
      <c r="J33" s="103">
        <v>500</v>
      </c>
      <c r="K33" s="103">
        <v>500</v>
      </c>
      <c r="L33" s="103">
        <v>500</v>
      </c>
      <c r="M33" s="103">
        <v>3100</v>
      </c>
      <c r="N33" s="103"/>
      <c r="O33" s="103"/>
      <c r="P33" s="103"/>
      <c r="Q33" s="103"/>
      <c r="R33" s="103"/>
      <c r="S33" s="103"/>
      <c r="T33" s="96"/>
      <c r="U33" s="96"/>
      <c r="V33" s="96"/>
      <c r="W33" s="96"/>
      <c r="X33" s="96"/>
      <c r="Y33" s="96"/>
      <c r="Z33" s="104"/>
      <c r="AA33" s="104"/>
      <c r="AB33" s="104"/>
      <c r="AC33" s="104"/>
      <c r="AD33" s="104"/>
      <c r="AE33" s="104"/>
      <c r="AF33" s="104"/>
      <c r="AG33" s="104"/>
      <c r="AH33" s="104"/>
      <c r="AI33" s="104"/>
      <c r="AJ33" s="104"/>
      <c r="AK33" s="104"/>
      <c r="AL33" s="104"/>
      <c r="AM33" s="104"/>
      <c r="AN33" s="104"/>
      <c r="AO33" s="104"/>
      <c r="AP33" s="104"/>
      <c r="AQ33" s="104"/>
      <c r="AR33" s="104"/>
      <c r="AS33" s="104"/>
      <c r="AT33" s="104"/>
      <c r="AU33" s="104"/>
      <c r="AV33" s="104"/>
      <c r="AW33" s="104"/>
      <c r="AX33" s="104"/>
      <c r="AY33" s="104"/>
      <c r="AZ33" s="104"/>
    </row>
    <row r="34" spans="1:52">
      <c r="A34" s="85" t="s">
        <v>30</v>
      </c>
      <c r="B34" s="19">
        <v>2.15</v>
      </c>
      <c r="C34" s="18" t="s">
        <v>31</v>
      </c>
      <c r="D34" s="7"/>
      <c r="E34" s="38" t="s">
        <v>35</v>
      </c>
      <c r="F34" s="32" t="s">
        <v>35</v>
      </c>
      <c r="G34" s="32"/>
      <c r="H34" s="13"/>
      <c r="I34" s="32"/>
      <c r="J34" s="32" t="s">
        <v>129</v>
      </c>
      <c r="K34" s="32" t="s">
        <v>129</v>
      </c>
      <c r="L34" s="32" t="s">
        <v>130</v>
      </c>
      <c r="M34" s="32"/>
      <c r="N34" s="32"/>
      <c r="O34" s="32"/>
      <c r="P34" s="32"/>
      <c r="Q34" s="32"/>
      <c r="R34" s="32"/>
      <c r="S34" s="32"/>
      <c r="T34" s="4"/>
      <c r="U34" s="4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8" customFormat="1">
      <c r="A35" s="16" t="s">
        <v>12</v>
      </c>
      <c r="B35" s="11">
        <f>SUM(B19,B21,B23,B25,B27,B29,B31,B33)</f>
        <v>244200</v>
      </c>
      <c r="C35" s="17">
        <f>SUM(C19,C21,C23,C25,C27,C29,C31,C33)</f>
        <v>35250.26</v>
      </c>
      <c r="D35" s="9">
        <f>SUM(D19,D21,D23,D25,D27,D29,D31,D33)</f>
        <v>155313.04000000004</v>
      </c>
      <c r="E35" s="9">
        <f>SUM(E19,E21,E23,E25,E27,E29,E31,E33)</f>
        <v>53636.7</v>
      </c>
      <c r="F35" s="40"/>
      <c r="G35" s="40"/>
      <c r="H35" s="40"/>
      <c r="I35" s="40"/>
      <c r="J35" s="40"/>
      <c r="K35" s="40"/>
      <c r="L35" s="40"/>
      <c r="M35" s="40"/>
      <c r="N35" s="33"/>
      <c r="O35" s="33"/>
      <c r="P35" s="33"/>
      <c r="Q35" s="33"/>
      <c r="R35" s="33"/>
      <c r="S35" s="33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  <c r="AF35" s="9"/>
      <c r="AG35" s="9"/>
      <c r="AH35" s="9"/>
      <c r="AI35" s="9"/>
      <c r="AJ35" s="9"/>
      <c r="AK35" s="9"/>
      <c r="AL35" s="9"/>
      <c r="AM35" s="9"/>
      <c r="AN35" s="9"/>
      <c r="AO35" s="9"/>
      <c r="AP35" s="9"/>
      <c r="AQ35" s="9"/>
      <c r="AR35" s="9"/>
      <c r="AS35" s="9"/>
      <c r="AT35" s="9"/>
      <c r="AU35" s="9"/>
      <c r="AV35" s="9"/>
      <c r="AW35" s="9"/>
      <c r="AX35" s="9"/>
      <c r="AY35" s="9"/>
      <c r="AZ35" s="9"/>
    </row>
    <row r="36" spans="1:52" s="2" customFormat="1">
      <c r="A36" s="42"/>
      <c r="B36" s="94"/>
      <c r="D36" s="43"/>
      <c r="E36" s="43"/>
      <c r="F36" s="85">
        <v>972.82</v>
      </c>
      <c r="G36" s="85">
        <v>1297.48</v>
      </c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</row>
    <row r="37" spans="1:52">
      <c r="A37" s="89">
        <v>20000</v>
      </c>
      <c r="B37" s="90" t="s">
        <v>38</v>
      </c>
      <c r="C37" s="2"/>
      <c r="E37" s="2"/>
      <c r="F37" s="50" t="s">
        <v>44</v>
      </c>
      <c r="G37" s="50" t="s">
        <v>45</v>
      </c>
      <c r="H37" s="2"/>
      <c r="I37" s="2"/>
      <c r="J37" s="72" t="s">
        <v>25</v>
      </c>
      <c r="K37" s="75">
        <f>SUM(B16,B35)</f>
        <v>527000</v>
      </c>
      <c r="L37" s="2"/>
      <c r="M37" s="59" t="s">
        <v>28</v>
      </c>
      <c r="N37" s="75">
        <f>SUM(A45,A54,A64)</f>
        <v>0</v>
      </c>
      <c r="O37" s="2"/>
    </row>
    <row r="38" spans="1:52">
      <c r="G38" s="20"/>
      <c r="H38" s="2"/>
      <c r="I38" s="2"/>
      <c r="J38" s="72" t="s">
        <v>27</v>
      </c>
      <c r="K38" s="74">
        <f>SUM(K37,-K39)</f>
        <v>118985.26000000001</v>
      </c>
      <c r="L38" s="2"/>
      <c r="M38" s="76" t="s">
        <v>29</v>
      </c>
      <c r="N38" s="77">
        <f>SUM(N37,-K38)</f>
        <v>-118985.26000000001</v>
      </c>
      <c r="O38" s="155" t="s">
        <v>51</v>
      </c>
      <c r="P38" s="81">
        <v>0</v>
      </c>
      <c r="R38"/>
    </row>
    <row r="39" spans="1:52">
      <c r="A39" s="22" t="s">
        <v>13</v>
      </c>
      <c r="B39" s="22" t="s">
        <v>14</v>
      </c>
      <c r="C39" s="22" t="s">
        <v>15</v>
      </c>
      <c r="D39" s="22" t="s">
        <v>4</v>
      </c>
      <c r="E39" s="23"/>
      <c r="F39" s="24"/>
      <c r="G39" s="23"/>
      <c r="H39" s="24"/>
      <c r="I39" s="24"/>
      <c r="J39" s="72" t="s">
        <v>26</v>
      </c>
      <c r="K39" s="75">
        <f>SUM(D16,D35)</f>
        <v>408014.74</v>
      </c>
      <c r="L39" s="2"/>
    </row>
    <row r="40" spans="1:52">
      <c r="A40" s="21">
        <f>SUM(B40:C40)</f>
        <v>0</v>
      </c>
      <c r="B40" s="23">
        <v>0</v>
      </c>
      <c r="C40" s="25">
        <f>SUM(D40:R40)</f>
        <v>0</v>
      </c>
      <c r="D40" s="28"/>
      <c r="E40" s="29"/>
      <c r="F40" s="29"/>
      <c r="G40" s="29"/>
      <c r="H40" s="29"/>
      <c r="I40" s="29"/>
      <c r="J40" s="91"/>
    </row>
    <row r="41" spans="1:52">
      <c r="A41" s="21"/>
      <c r="B41" s="23"/>
      <c r="C41" s="23"/>
      <c r="D41" s="27"/>
      <c r="E41" s="27"/>
      <c r="F41" s="27"/>
      <c r="G41" s="27"/>
      <c r="H41" s="27"/>
      <c r="I41" s="27"/>
      <c r="J41" s="92"/>
    </row>
    <row r="42" spans="1:52">
      <c r="A42" s="21">
        <f>SUM(B42:C42)</f>
        <v>0</v>
      </c>
      <c r="B42" s="23">
        <v>0</v>
      </c>
      <c r="C42" s="44">
        <f>SUM(D42:R42)</f>
        <v>0</v>
      </c>
      <c r="D42" s="28"/>
      <c r="E42" s="28"/>
      <c r="F42" s="28"/>
      <c r="G42" s="28"/>
      <c r="H42" s="28"/>
      <c r="I42" s="29"/>
      <c r="J42" s="48"/>
      <c r="K42" s="2"/>
    </row>
    <row r="43" spans="1:52">
      <c r="A43" s="21"/>
      <c r="B43" s="23"/>
      <c r="C43" s="23"/>
      <c r="D43" s="27"/>
      <c r="E43" s="27"/>
      <c r="F43" s="27"/>
      <c r="G43" s="27"/>
      <c r="H43" s="27"/>
      <c r="I43" s="27"/>
    </row>
    <row r="44" spans="1:52">
      <c r="A44" s="21">
        <f>SUM(B44:C44)</f>
        <v>0</v>
      </c>
      <c r="B44" s="23">
        <v>0</v>
      </c>
      <c r="C44" s="25">
        <f>SUM(D44:R44)</f>
        <v>0</v>
      </c>
      <c r="D44" s="28"/>
      <c r="E44" s="28"/>
      <c r="F44" s="28"/>
      <c r="G44" s="150"/>
      <c r="H44" s="28"/>
      <c r="I44" s="29"/>
    </row>
    <row r="45" spans="1:52">
      <c r="A45" s="19">
        <f>SUM(A40,A42,A44)</f>
        <v>0</v>
      </c>
      <c r="B45" s="23">
        <f>SUM(B40,B42,B44)</f>
        <v>0</v>
      </c>
      <c r="C45" s="22">
        <f>SUM(C40,C42,C44)</f>
        <v>0</v>
      </c>
      <c r="D45" s="84"/>
      <c r="E45" s="36"/>
      <c r="F45" s="27"/>
      <c r="G45" s="17"/>
      <c r="H45" s="23"/>
      <c r="I45" s="24"/>
      <c r="M45" s="144" t="s">
        <v>46</v>
      </c>
      <c r="P45" s="12"/>
    </row>
    <row r="46" spans="1:52">
      <c r="A46" s="73" t="s">
        <v>34</v>
      </c>
      <c r="D46" s="2"/>
      <c r="E46" s="2"/>
      <c r="F46" s="2"/>
      <c r="G46" s="151"/>
      <c r="I46" s="2"/>
      <c r="M46" s="12">
        <v>20180328</v>
      </c>
      <c r="N46" s="22">
        <v>17</v>
      </c>
    </row>
    <row r="47" spans="1:52">
      <c r="A47" s="35" t="s">
        <v>55</v>
      </c>
      <c r="B47" s="39"/>
      <c r="C47" s="23"/>
      <c r="D47" s="48"/>
      <c r="K47" s="88"/>
      <c r="M47" s="12"/>
      <c r="N47" s="22"/>
    </row>
    <row r="48" spans="1:52">
      <c r="A48" s="22" t="s">
        <v>13</v>
      </c>
      <c r="B48" s="22" t="s">
        <v>14</v>
      </c>
      <c r="C48" s="22" t="s">
        <v>15</v>
      </c>
      <c r="D48" s="22" t="s">
        <v>4</v>
      </c>
      <c r="E48" s="23"/>
      <c r="F48" s="24"/>
      <c r="G48" s="23"/>
      <c r="H48" s="24"/>
      <c r="I48" s="24"/>
    </row>
    <row r="49" spans="1:17">
      <c r="A49" s="21">
        <f>SUM(B49:C49)</f>
        <v>0</v>
      </c>
      <c r="B49" s="23">
        <v>192286.5</v>
      </c>
      <c r="C49" s="25">
        <f>SUM(D49:U49)</f>
        <v>-192286.5</v>
      </c>
      <c r="D49" s="28"/>
      <c r="E49" s="157">
        <v>-192286.5</v>
      </c>
      <c r="F49" s="29"/>
      <c r="G49" s="29"/>
      <c r="H49" s="29"/>
      <c r="I49" s="29"/>
    </row>
    <row r="50" spans="1:17">
      <c r="A50" s="21"/>
      <c r="B50" s="23"/>
      <c r="C50" s="23"/>
      <c r="D50" s="26"/>
      <c r="E50" s="27"/>
      <c r="F50" s="27"/>
      <c r="G50" s="27"/>
      <c r="H50" s="27"/>
      <c r="I50" s="27"/>
    </row>
    <row r="51" spans="1:17">
      <c r="A51" s="21">
        <f>SUM(B51:C51)</f>
        <v>0</v>
      </c>
      <c r="B51" s="23"/>
      <c r="C51" s="25">
        <f>SUM(D51:U51)</f>
        <v>0</v>
      </c>
      <c r="D51" s="142"/>
      <c r="E51" s="28"/>
      <c r="F51" s="29"/>
      <c r="G51" s="28"/>
      <c r="H51" s="29"/>
      <c r="I51" s="29"/>
    </row>
    <row r="52" spans="1:17">
      <c r="A52" s="21"/>
      <c r="B52" s="23"/>
      <c r="C52" s="23"/>
      <c r="D52" s="27"/>
      <c r="E52" s="27"/>
      <c r="F52" s="27"/>
      <c r="G52" s="27"/>
      <c r="H52" s="27"/>
      <c r="I52" s="27"/>
      <c r="J52"/>
      <c r="K52"/>
    </row>
    <row r="53" spans="1:17">
      <c r="A53" s="21">
        <f>SUM(B53:C53)</f>
        <v>0</v>
      </c>
      <c r="B53" s="23">
        <v>0</v>
      </c>
      <c r="C53" s="25">
        <f>SUM(D53:U53)</f>
        <v>0</v>
      </c>
      <c r="D53" s="28"/>
      <c r="E53" s="28"/>
      <c r="F53" s="28"/>
      <c r="G53" s="28"/>
      <c r="H53" s="28"/>
      <c r="I53" s="28"/>
    </row>
    <row r="54" spans="1:17">
      <c r="A54" s="22">
        <f>SUM(A49,A51,A53)</f>
        <v>0</v>
      </c>
      <c r="B54" s="23">
        <f>SUM(B49,B51,B53)</f>
        <v>192286.5</v>
      </c>
      <c r="C54" s="23">
        <f>SUM(C49,C51,C53)</f>
        <v>-192286.5</v>
      </c>
      <c r="D54" s="27"/>
      <c r="E54" s="27"/>
      <c r="F54" s="27"/>
      <c r="G54" s="27"/>
      <c r="H54" s="27"/>
      <c r="I54" s="27"/>
    </row>
    <row r="57" spans="1:17">
      <c r="A57" s="35" t="s">
        <v>19</v>
      </c>
      <c r="B57" s="59"/>
      <c r="E57" s="169" t="s">
        <v>90</v>
      </c>
      <c r="F57" s="168"/>
      <c r="G57" s="168"/>
      <c r="H57" s="168"/>
      <c r="I57" s="168"/>
      <c r="J57" s="168"/>
      <c r="K57" s="168"/>
      <c r="L57" s="168"/>
      <c r="M57" s="168"/>
      <c r="N57" s="168"/>
      <c r="O57" s="168"/>
    </row>
    <row r="58" spans="1:17">
      <c r="A58" s="22" t="s">
        <v>13</v>
      </c>
      <c r="B58" s="22" t="s">
        <v>14</v>
      </c>
      <c r="C58" s="22" t="s">
        <v>15</v>
      </c>
      <c r="D58" s="22" t="s">
        <v>4</v>
      </c>
      <c r="E58" s="23"/>
      <c r="F58" s="24"/>
      <c r="G58" s="23"/>
      <c r="H58" s="24"/>
      <c r="I58" s="24"/>
    </row>
    <row r="59" spans="1:17">
      <c r="A59" s="21">
        <f>SUM(B59:C59)</f>
        <v>0</v>
      </c>
      <c r="B59" s="23">
        <v>0</v>
      </c>
      <c r="C59" s="25">
        <f>SUM(D59:U59)</f>
        <v>0</v>
      </c>
      <c r="D59" s="28"/>
      <c r="E59" s="29"/>
      <c r="F59" s="29"/>
      <c r="G59" s="29"/>
      <c r="H59" s="29"/>
      <c r="I59" s="29"/>
    </row>
    <row r="60" spans="1:17">
      <c r="A60" s="21"/>
      <c r="B60" s="23"/>
      <c r="C60" s="23"/>
      <c r="D60" s="27"/>
      <c r="E60" s="27"/>
      <c r="F60" s="27"/>
      <c r="G60" s="27"/>
      <c r="H60" s="27"/>
      <c r="I60" s="27"/>
      <c r="Q60" s="158"/>
    </row>
    <row r="61" spans="1:17">
      <c r="A61" s="21">
        <f>SUM(B61:C61)</f>
        <v>0</v>
      </c>
      <c r="B61" s="23">
        <v>0</v>
      </c>
      <c r="C61" s="25">
        <f>SUM(D61:U61)</f>
        <v>0</v>
      </c>
      <c r="D61" s="28"/>
      <c r="E61" s="28"/>
      <c r="F61" s="28"/>
      <c r="G61" s="29"/>
      <c r="H61" s="29"/>
      <c r="I61" s="29"/>
    </row>
    <row r="62" spans="1:17">
      <c r="A62" s="21"/>
      <c r="B62" s="23"/>
      <c r="C62" s="23"/>
      <c r="D62" s="27"/>
      <c r="E62" s="27"/>
      <c r="F62" s="27"/>
      <c r="G62" s="27"/>
      <c r="H62" s="27"/>
      <c r="I62" s="146"/>
      <c r="J62" s="48"/>
    </row>
    <row r="63" spans="1:17">
      <c r="A63" s="21">
        <f>SUM(B63:C63)</f>
        <v>0</v>
      </c>
      <c r="B63" s="23">
        <v>0</v>
      </c>
      <c r="C63" s="25">
        <f>SUM(D63:U63)</f>
        <v>0</v>
      </c>
      <c r="D63" s="29"/>
      <c r="E63" s="29"/>
      <c r="F63" s="29"/>
      <c r="G63" s="29"/>
      <c r="H63" s="29"/>
      <c r="I63" s="29"/>
    </row>
    <row r="64" spans="1:17">
      <c r="A64" s="22">
        <f>SUM(A59,A61,A63)</f>
        <v>0</v>
      </c>
      <c r="B64" s="23">
        <f>SUM(B59,B61,B63)</f>
        <v>0</v>
      </c>
      <c r="C64" s="23">
        <f>SUM(C59,C61,C63)</f>
        <v>0</v>
      </c>
      <c r="D64" s="27"/>
      <c r="E64" s="27"/>
      <c r="F64" s="27"/>
      <c r="G64" s="27"/>
      <c r="H64" s="27"/>
      <c r="I64" s="27"/>
    </row>
    <row r="66" spans="1:9">
      <c r="A66" s="86" t="s">
        <v>32</v>
      </c>
      <c r="B66" s="81" t="s">
        <v>33</v>
      </c>
      <c r="C66" s="72"/>
      <c r="E66" s="22"/>
      <c r="F66" s="22"/>
      <c r="G66" s="22"/>
      <c r="H66" s="22"/>
      <c r="I66" s="22"/>
    </row>
    <row r="67" spans="1:9">
      <c r="A67" s="86"/>
      <c r="B67" s="87">
        <v>42990</v>
      </c>
      <c r="C67" s="72"/>
      <c r="E67" s="22"/>
      <c r="F67" s="22"/>
      <c r="G67" s="22"/>
      <c r="H67" s="22"/>
      <c r="I67" s="22"/>
    </row>
    <row r="68" spans="1:9">
      <c r="A68" s="86"/>
      <c r="B68" s="72"/>
    </row>
    <row r="70" spans="1:9" s="145" customFormat="1"/>
    <row r="72" spans="1:9" ht="108">
      <c r="F72" s="174" t="s">
        <v>92</v>
      </c>
    </row>
    <row r="73" spans="1:9">
      <c r="C73"/>
    </row>
    <row r="75" spans="1:9">
      <c r="A75" s="22" t="s">
        <v>56</v>
      </c>
      <c r="B75" s="22" t="s">
        <v>57</v>
      </c>
      <c r="C75" s="12" t="s">
        <v>69</v>
      </c>
      <c r="D75" s="159" t="s">
        <v>58</v>
      </c>
    </row>
    <row r="76" spans="1:9">
      <c r="A76" s="12"/>
      <c r="B76" s="22" t="s">
        <v>59</v>
      </c>
      <c r="C76" s="12"/>
      <c r="D76" s="159" t="s">
        <v>60</v>
      </c>
      <c r="G76" s="91"/>
      <c r="H76" s="91"/>
    </row>
    <row r="77" spans="1:9">
      <c r="A77" s="12"/>
      <c r="B77" s="22" t="s">
        <v>61</v>
      </c>
      <c r="C77" s="12"/>
      <c r="D77" s="159" t="s">
        <v>62</v>
      </c>
    </row>
    <row r="80" spans="1:9">
      <c r="D80" s="1" t="s">
        <v>94</v>
      </c>
      <c r="E80" s="1" t="s">
        <v>95</v>
      </c>
    </row>
    <row r="81" spans="4:5">
      <c r="D81" s="1" t="s">
        <v>118</v>
      </c>
      <c r="E81" s="1" t="s">
        <v>119</v>
      </c>
    </row>
    <row r="82" spans="4:5">
      <c r="D82" s="1" t="s">
        <v>120</v>
      </c>
      <c r="E82" s="1" t="s">
        <v>119</v>
      </c>
    </row>
    <row r="83" spans="4:5">
      <c r="D83" s="1" t="s">
        <v>51</v>
      </c>
      <c r="E83" s="1" t="s">
        <v>122</v>
      </c>
    </row>
  </sheetData>
  <phoneticPr fontId="17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当前</vt:lpstr>
      <vt:lpstr>空</vt:lpstr>
      <vt:lpstr>Sheet1</vt:lpstr>
      <vt:lpstr>Sheet2</vt:lpstr>
      <vt:lpstr>1111</vt:lpstr>
      <vt:lpstr>Sheet3</vt:lpstr>
      <vt:lpstr>20190223</vt:lpstr>
      <vt:lpstr>20190306</vt:lpstr>
      <vt:lpstr>20190310</vt:lpstr>
      <vt:lpstr>20190323</vt:lpstr>
      <vt:lpstr>20190405</vt:lpstr>
      <vt:lpstr>20190410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2019-04-23T01:03:21Z</dcterms:modified>
</cp:coreProperties>
</file>